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Karolina Nożyńska\KAROLINA NOŻYŃSKA\ENERGETYKA\PRZETARG_ENERGIA_2027\12_Wyjaśnienia_SWZ_\"/>
    </mc:Choice>
  </mc:AlternateContent>
  <xr:revisionPtr revIDLastSave="0" documentId="8_{87C251A2-8369-411C-8785-FAB10EA16A4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azem PPE" sheetId="1" r:id="rId1"/>
    <sheet name="C11" sheetId="2" r:id="rId2"/>
    <sheet name="C11o" sheetId="3" r:id="rId3"/>
    <sheet name="C12A" sheetId="4" r:id="rId4"/>
    <sheet name="C21" sheetId="5" r:id="rId5"/>
    <sheet name="B21" sheetId="6" r:id="rId6"/>
    <sheet name="moc i zużycie" sheetId="7" r:id="rId7"/>
  </sheet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7" i="7" l="1"/>
  <c r="H7" i="7"/>
  <c r="G6" i="7"/>
  <c r="D6" i="7"/>
  <c r="E6" i="7" s="1"/>
  <c r="D5" i="7"/>
  <c r="E5" i="7" s="1"/>
  <c r="S4" i="7"/>
  <c r="R4" i="7"/>
  <c r="Q4" i="7"/>
  <c r="P4" i="7"/>
  <c r="K4" i="7"/>
  <c r="E4" i="7"/>
  <c r="C4" i="7"/>
  <c r="S3" i="7"/>
  <c r="R3" i="7"/>
  <c r="Q3" i="7"/>
  <c r="P3" i="7"/>
  <c r="K3" i="7"/>
  <c r="E3" i="7"/>
  <c r="C3" i="7"/>
  <c r="S2" i="7"/>
  <c r="R2" i="7"/>
  <c r="Q2" i="7"/>
  <c r="P2" i="7"/>
  <c r="K2" i="7"/>
  <c r="E2" i="7"/>
  <c r="D2" i="7"/>
  <c r="D7" i="7" s="1"/>
  <c r="B2" i="7"/>
  <c r="X8" i="6"/>
  <c r="F6" i="7" s="1"/>
  <c r="J6" i="7" s="1"/>
  <c r="W8" i="6"/>
  <c r="V8" i="6"/>
  <c r="U8" i="6"/>
  <c r="S8" i="6"/>
  <c r="B6" i="7" s="1"/>
  <c r="C6" i="7" s="1"/>
  <c r="U5" i="6"/>
  <c r="X9" i="5"/>
  <c r="F5" i="7" s="1"/>
  <c r="J5" i="7" s="1"/>
  <c r="W9" i="5"/>
  <c r="V9" i="5"/>
  <c r="S9" i="5"/>
  <c r="B5" i="7" s="1"/>
  <c r="C5" i="7" s="1"/>
  <c r="U6" i="5"/>
  <c r="U5" i="5"/>
  <c r="U9" i="5" s="1"/>
  <c r="G5" i="7" s="1"/>
  <c r="X105" i="4"/>
  <c r="U105" i="4"/>
  <c r="S105" i="4"/>
  <c r="W102" i="4"/>
  <c r="V102" i="4"/>
  <c r="W101" i="4"/>
  <c r="V101" i="4"/>
  <c r="V100" i="4"/>
  <c r="W100" i="4" s="1"/>
  <c r="V99" i="4"/>
  <c r="W99" i="4" s="1"/>
  <c r="W98" i="4"/>
  <c r="V98" i="4"/>
  <c r="W97" i="4"/>
  <c r="V97" i="4"/>
  <c r="V96" i="4"/>
  <c r="W96" i="4" s="1"/>
  <c r="V95" i="4"/>
  <c r="W95" i="4" s="1"/>
  <c r="W94" i="4"/>
  <c r="V94" i="4"/>
  <c r="W93" i="4"/>
  <c r="V93" i="4"/>
  <c r="V92" i="4"/>
  <c r="W92" i="4" s="1"/>
  <c r="V91" i="4"/>
  <c r="W91" i="4" s="1"/>
  <c r="W90" i="4"/>
  <c r="V90" i="4"/>
  <c r="W89" i="4"/>
  <c r="V89" i="4"/>
  <c r="V88" i="4"/>
  <c r="W88" i="4" s="1"/>
  <c r="V87" i="4"/>
  <c r="W87" i="4" s="1"/>
  <c r="W86" i="4"/>
  <c r="V86" i="4"/>
  <c r="W85" i="4"/>
  <c r="V85" i="4"/>
  <c r="V84" i="4"/>
  <c r="W84" i="4" s="1"/>
  <c r="K84" i="4"/>
  <c r="V83" i="4"/>
  <c r="W83" i="4" s="1"/>
  <c r="K83" i="4"/>
  <c r="W82" i="4"/>
  <c r="V82" i="4"/>
  <c r="K82" i="4"/>
  <c r="W81" i="4"/>
  <c r="V81" i="4"/>
  <c r="K81" i="4"/>
  <c r="W80" i="4"/>
  <c r="V80" i="4"/>
  <c r="K80" i="4"/>
  <c r="V79" i="4"/>
  <c r="W79" i="4" s="1"/>
  <c r="K79" i="4"/>
  <c r="W78" i="4"/>
  <c r="V78" i="4"/>
  <c r="K78" i="4"/>
  <c r="V77" i="4"/>
  <c r="W77" i="4" s="1"/>
  <c r="K77" i="4"/>
  <c r="V76" i="4"/>
  <c r="W76" i="4" s="1"/>
  <c r="K76" i="4"/>
  <c r="V75" i="4"/>
  <c r="W75" i="4" s="1"/>
  <c r="K75" i="4"/>
  <c r="W74" i="4"/>
  <c r="V74" i="4"/>
  <c r="K74" i="4"/>
  <c r="W73" i="4"/>
  <c r="V73" i="4"/>
  <c r="K73" i="4"/>
  <c r="W72" i="4"/>
  <c r="V72" i="4"/>
  <c r="K72" i="4"/>
  <c r="V71" i="4"/>
  <c r="W71" i="4" s="1"/>
  <c r="K71" i="4"/>
  <c r="W70" i="4"/>
  <c r="V70" i="4"/>
  <c r="K70" i="4"/>
  <c r="V69" i="4"/>
  <c r="W69" i="4" s="1"/>
  <c r="K69" i="4"/>
  <c r="V68" i="4"/>
  <c r="W68" i="4" s="1"/>
  <c r="K68" i="4"/>
  <c r="V67" i="4"/>
  <c r="W67" i="4" s="1"/>
  <c r="B67" i="4"/>
  <c r="K67" i="4" s="1"/>
  <c r="V66" i="4"/>
  <c r="W66" i="4" s="1"/>
  <c r="K66" i="4"/>
  <c r="W65" i="4"/>
  <c r="V65" i="4"/>
  <c r="K65" i="4"/>
  <c r="V64" i="4"/>
  <c r="W64" i="4" s="1"/>
  <c r="K64" i="4"/>
  <c r="V63" i="4"/>
  <c r="W63" i="4" s="1"/>
  <c r="K63" i="4"/>
  <c r="V62" i="4"/>
  <c r="W62" i="4" s="1"/>
  <c r="K62" i="4"/>
  <c r="W61" i="4"/>
  <c r="V61" i="4"/>
  <c r="K61" i="4"/>
  <c r="W60" i="4"/>
  <c r="V60" i="4"/>
  <c r="K60" i="4"/>
  <c r="W59" i="4"/>
  <c r="V59" i="4"/>
  <c r="K59" i="4"/>
  <c r="V58" i="4"/>
  <c r="W58" i="4" s="1"/>
  <c r="K58" i="4"/>
  <c r="W57" i="4"/>
  <c r="V57" i="4"/>
  <c r="K57" i="4"/>
  <c r="V56" i="4"/>
  <c r="W56" i="4" s="1"/>
  <c r="K56" i="4"/>
  <c r="V55" i="4"/>
  <c r="W55" i="4" s="1"/>
  <c r="K55" i="4"/>
  <c r="V54" i="4"/>
  <c r="W54" i="4" s="1"/>
  <c r="K54" i="4"/>
  <c r="W53" i="4"/>
  <c r="V53" i="4"/>
  <c r="K53" i="4"/>
  <c r="W52" i="4"/>
  <c r="V52" i="4"/>
  <c r="K52" i="4"/>
  <c r="W51" i="4"/>
  <c r="V51" i="4"/>
  <c r="K51" i="4"/>
  <c r="V50" i="4"/>
  <c r="W50" i="4" s="1"/>
  <c r="K50" i="4"/>
  <c r="W49" i="4"/>
  <c r="V49" i="4"/>
  <c r="K49" i="4"/>
  <c r="V48" i="4"/>
  <c r="W48" i="4" s="1"/>
  <c r="K48" i="4"/>
  <c r="V47" i="4"/>
  <c r="W47" i="4" s="1"/>
  <c r="K47" i="4"/>
  <c r="V46" i="4"/>
  <c r="W46" i="4" s="1"/>
  <c r="K46" i="4"/>
  <c r="W45" i="4"/>
  <c r="V45" i="4"/>
  <c r="K45" i="4"/>
  <c r="W44" i="4"/>
  <c r="V44" i="4"/>
  <c r="K44" i="4"/>
  <c r="W43" i="4"/>
  <c r="V43" i="4"/>
  <c r="K43" i="4"/>
  <c r="V42" i="4"/>
  <c r="W42" i="4" s="1"/>
  <c r="K42" i="4"/>
  <c r="W41" i="4"/>
  <c r="V41" i="4"/>
  <c r="K41" i="4"/>
  <c r="V40" i="4"/>
  <c r="W40" i="4" s="1"/>
  <c r="K40" i="4"/>
  <c r="V39" i="4"/>
  <c r="W39" i="4" s="1"/>
  <c r="K39" i="4"/>
  <c r="V38" i="4"/>
  <c r="W38" i="4" s="1"/>
  <c r="K38" i="4"/>
  <c r="W37" i="4"/>
  <c r="V37" i="4"/>
  <c r="K37" i="4"/>
  <c r="W36" i="4"/>
  <c r="V36" i="4"/>
  <c r="K36" i="4"/>
  <c r="W35" i="4"/>
  <c r="V35" i="4"/>
  <c r="K35" i="4"/>
  <c r="V34" i="4"/>
  <c r="W34" i="4" s="1"/>
  <c r="K34" i="4"/>
  <c r="W33" i="4"/>
  <c r="V33" i="4"/>
  <c r="K33" i="4"/>
  <c r="V32" i="4"/>
  <c r="W32" i="4" s="1"/>
  <c r="K32" i="4"/>
  <c r="V31" i="4"/>
  <c r="W31" i="4" s="1"/>
  <c r="K31" i="4"/>
  <c r="V30" i="4"/>
  <c r="W30" i="4" s="1"/>
  <c r="K30" i="4"/>
  <c r="W29" i="4"/>
  <c r="V29" i="4"/>
  <c r="K29" i="4"/>
  <c r="W28" i="4"/>
  <c r="V28" i="4"/>
  <c r="K28" i="4"/>
  <c r="W27" i="4"/>
  <c r="V27" i="4"/>
  <c r="K27" i="4"/>
  <c r="V26" i="4"/>
  <c r="W26" i="4" s="1"/>
  <c r="K26" i="4"/>
  <c r="W25" i="4"/>
  <c r="V25" i="4"/>
  <c r="K25" i="4"/>
  <c r="V24" i="4"/>
  <c r="W24" i="4" s="1"/>
  <c r="K24" i="4"/>
  <c r="V23" i="4"/>
  <c r="W23" i="4" s="1"/>
  <c r="K23" i="4"/>
  <c r="V22" i="4"/>
  <c r="W22" i="4" s="1"/>
  <c r="K22" i="4"/>
  <c r="W21" i="4"/>
  <c r="V21" i="4"/>
  <c r="K21" i="4"/>
  <c r="W20" i="4"/>
  <c r="V20" i="4"/>
  <c r="K20" i="4"/>
  <c r="W19" i="4"/>
  <c r="V19" i="4"/>
  <c r="K19" i="4"/>
  <c r="V18" i="4"/>
  <c r="W18" i="4" s="1"/>
  <c r="K18" i="4"/>
  <c r="W17" i="4"/>
  <c r="V17" i="4"/>
  <c r="K17" i="4"/>
  <c r="V16" i="4"/>
  <c r="W16" i="4" s="1"/>
  <c r="K16" i="4"/>
  <c r="V15" i="4"/>
  <c r="W15" i="4" s="1"/>
  <c r="K15" i="4"/>
  <c r="V14" i="4"/>
  <c r="W14" i="4" s="1"/>
  <c r="K14" i="4"/>
  <c r="W13" i="4"/>
  <c r="V13" i="4"/>
  <c r="K13" i="4"/>
  <c r="W12" i="4"/>
  <c r="V12" i="4"/>
  <c r="K12" i="4"/>
  <c r="W11" i="4"/>
  <c r="V11" i="4"/>
  <c r="W10" i="4"/>
  <c r="V10" i="4"/>
  <c r="V9" i="4"/>
  <c r="W9" i="4" s="1"/>
  <c r="W8" i="4"/>
  <c r="V8" i="4"/>
  <c r="W7" i="4"/>
  <c r="V7" i="4"/>
  <c r="W6" i="4"/>
  <c r="V6" i="4"/>
  <c r="V5" i="4"/>
  <c r="W5" i="4" s="1"/>
  <c r="X34" i="3"/>
  <c r="W34" i="3"/>
  <c r="V34" i="3"/>
  <c r="S34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  <c r="U7" i="3"/>
  <c r="U6" i="3"/>
  <c r="U5" i="3"/>
  <c r="U34" i="3" s="1"/>
  <c r="K5" i="3"/>
  <c r="X63" i="2"/>
  <c r="F2" i="7" s="1"/>
  <c r="F7" i="7" s="1"/>
  <c r="W63" i="2"/>
  <c r="V63" i="2"/>
  <c r="S63" i="2"/>
  <c r="U60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K10" i="2"/>
  <c r="U9" i="2"/>
  <c r="K9" i="2"/>
  <c r="U8" i="2"/>
  <c r="U63" i="2" s="1"/>
  <c r="G2" i="7" s="1"/>
  <c r="K8" i="2"/>
  <c r="U7" i="2"/>
  <c r="K7" i="2"/>
  <c r="U6" i="2"/>
  <c r="U5" i="2"/>
  <c r="H5" i="2"/>
  <c r="X197" i="1"/>
  <c r="S197" i="1"/>
  <c r="W194" i="1"/>
  <c r="V194" i="1"/>
  <c r="W193" i="1"/>
  <c r="V193" i="1"/>
  <c r="W192" i="1"/>
  <c r="V192" i="1"/>
  <c r="V188" i="1"/>
  <c r="W188" i="1" s="1"/>
  <c r="U184" i="1"/>
  <c r="U183" i="1"/>
  <c r="U182" i="1"/>
  <c r="U181" i="1"/>
  <c r="W180" i="1"/>
  <c r="V180" i="1"/>
  <c r="U179" i="1"/>
  <c r="U178" i="1"/>
  <c r="U177" i="1"/>
  <c r="U176" i="1"/>
  <c r="U175" i="1"/>
  <c r="V174" i="1"/>
  <c r="W174" i="1" s="1"/>
  <c r="U173" i="1"/>
  <c r="U172" i="1"/>
  <c r="W171" i="1"/>
  <c r="V171" i="1"/>
  <c r="U170" i="1"/>
  <c r="U169" i="1"/>
  <c r="V168" i="1"/>
  <c r="W168" i="1" s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V147" i="1"/>
  <c r="W147" i="1" s="1"/>
  <c r="U146" i="1"/>
  <c r="W145" i="1"/>
  <c r="V145" i="1"/>
  <c r="U144" i="1"/>
  <c r="U143" i="1"/>
  <c r="U142" i="1"/>
  <c r="U141" i="1"/>
  <c r="W140" i="1"/>
  <c r="V140" i="1"/>
  <c r="U139" i="1"/>
  <c r="U138" i="1"/>
  <c r="V137" i="1"/>
  <c r="W137" i="1" s="1"/>
  <c r="W136" i="1"/>
  <c r="V136" i="1"/>
  <c r="W135" i="1"/>
  <c r="V135" i="1"/>
  <c r="W134" i="1"/>
  <c r="V134" i="1"/>
  <c r="U133" i="1"/>
  <c r="U132" i="1"/>
  <c r="U131" i="1"/>
  <c r="U130" i="1"/>
  <c r="W129" i="1"/>
  <c r="V129" i="1"/>
  <c r="U128" i="1"/>
  <c r="V127" i="1"/>
  <c r="W127" i="1" s="1"/>
  <c r="W126" i="1"/>
  <c r="V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W100" i="1"/>
  <c r="V100" i="1"/>
  <c r="K100" i="1"/>
  <c r="U99" i="1"/>
  <c r="K99" i="1"/>
  <c r="U98" i="1"/>
  <c r="U97" i="1"/>
  <c r="U96" i="1"/>
  <c r="U95" i="1"/>
  <c r="U94" i="1"/>
  <c r="W93" i="1"/>
  <c r="V93" i="1"/>
  <c r="K93" i="1"/>
  <c r="U92" i="1"/>
  <c r="K92" i="1"/>
  <c r="V91" i="1"/>
  <c r="W91" i="1" s="1"/>
  <c r="K91" i="1"/>
  <c r="W90" i="1"/>
  <c r="V90" i="1"/>
  <c r="K90" i="1"/>
  <c r="U89" i="1"/>
  <c r="K89" i="1"/>
  <c r="V88" i="1"/>
  <c r="W88" i="1" s="1"/>
  <c r="K88" i="1"/>
  <c r="W87" i="1"/>
  <c r="V87" i="1"/>
  <c r="K87" i="1"/>
  <c r="W86" i="1"/>
  <c r="V86" i="1"/>
  <c r="K86" i="1"/>
  <c r="W85" i="1"/>
  <c r="V85" i="1"/>
  <c r="K85" i="1"/>
  <c r="V84" i="1"/>
  <c r="W84" i="1" s="1"/>
  <c r="K84" i="1"/>
  <c r="W83" i="1"/>
  <c r="V83" i="1"/>
  <c r="K83" i="1"/>
  <c r="V82" i="1"/>
  <c r="W82" i="1" s="1"/>
  <c r="K82" i="1"/>
  <c r="V81" i="1"/>
  <c r="W81" i="1" s="1"/>
  <c r="K81" i="1"/>
  <c r="V80" i="1"/>
  <c r="W80" i="1" s="1"/>
  <c r="K80" i="1"/>
  <c r="W79" i="1"/>
  <c r="V79" i="1"/>
  <c r="K79" i="1"/>
  <c r="W78" i="1"/>
  <c r="V78" i="1"/>
  <c r="K78" i="1"/>
  <c r="W77" i="1"/>
  <c r="V77" i="1"/>
  <c r="K77" i="1"/>
  <c r="V76" i="1"/>
  <c r="W76" i="1" s="1"/>
  <c r="K76" i="1"/>
  <c r="W75" i="1"/>
  <c r="V75" i="1"/>
  <c r="K75" i="1"/>
  <c r="B75" i="1"/>
  <c r="W74" i="1"/>
  <c r="V74" i="1"/>
  <c r="K74" i="1"/>
  <c r="W73" i="1"/>
  <c r="V73" i="1"/>
  <c r="K73" i="1"/>
  <c r="W72" i="1"/>
  <c r="V72" i="1"/>
  <c r="K72" i="1"/>
  <c r="V71" i="1"/>
  <c r="W71" i="1" s="1"/>
  <c r="K71" i="1"/>
  <c r="V70" i="1"/>
  <c r="W70" i="1" s="1"/>
  <c r="K70" i="1"/>
  <c r="V69" i="1"/>
  <c r="W69" i="1" s="1"/>
  <c r="K69" i="1"/>
  <c r="V68" i="1"/>
  <c r="W68" i="1" s="1"/>
  <c r="K68" i="1"/>
  <c r="V67" i="1"/>
  <c r="W67" i="1" s="1"/>
  <c r="K67" i="1"/>
  <c r="W66" i="1"/>
  <c r="V66" i="1"/>
  <c r="K66" i="1"/>
  <c r="W65" i="1"/>
  <c r="V65" i="1"/>
  <c r="K65" i="1"/>
  <c r="W64" i="1"/>
  <c r="V64" i="1"/>
  <c r="K64" i="1"/>
  <c r="V63" i="1"/>
  <c r="W63" i="1" s="1"/>
  <c r="K63" i="1"/>
  <c r="V62" i="1"/>
  <c r="W62" i="1" s="1"/>
  <c r="K62" i="1"/>
  <c r="V61" i="1"/>
  <c r="W61" i="1" s="1"/>
  <c r="K61" i="1"/>
  <c r="V60" i="1"/>
  <c r="W60" i="1" s="1"/>
  <c r="K60" i="1"/>
  <c r="V59" i="1"/>
  <c r="W59" i="1" s="1"/>
  <c r="K59" i="1"/>
  <c r="W58" i="1"/>
  <c r="V58" i="1"/>
  <c r="K58" i="1"/>
  <c r="W57" i="1"/>
  <c r="V57" i="1"/>
  <c r="K57" i="1"/>
  <c r="W56" i="1"/>
  <c r="V56" i="1"/>
  <c r="K56" i="1"/>
  <c r="V55" i="1"/>
  <c r="W55" i="1" s="1"/>
  <c r="K55" i="1"/>
  <c r="V54" i="1"/>
  <c r="W54" i="1" s="1"/>
  <c r="K54" i="1"/>
  <c r="V53" i="1"/>
  <c r="W53" i="1" s="1"/>
  <c r="K53" i="1"/>
  <c r="V52" i="1"/>
  <c r="W52" i="1" s="1"/>
  <c r="K52" i="1"/>
  <c r="V51" i="1"/>
  <c r="W51" i="1" s="1"/>
  <c r="K51" i="1"/>
  <c r="W50" i="1"/>
  <c r="V50" i="1"/>
  <c r="K50" i="1"/>
  <c r="W49" i="1"/>
  <c r="V49" i="1"/>
  <c r="K49" i="1"/>
  <c r="W48" i="1"/>
  <c r="V48" i="1"/>
  <c r="K48" i="1"/>
  <c r="V47" i="1"/>
  <c r="W47" i="1" s="1"/>
  <c r="K47" i="1"/>
  <c r="V46" i="1"/>
  <c r="W46" i="1" s="1"/>
  <c r="K46" i="1"/>
  <c r="V45" i="1"/>
  <c r="W45" i="1" s="1"/>
  <c r="K45" i="1"/>
  <c r="V44" i="1"/>
  <c r="W44" i="1" s="1"/>
  <c r="K44" i="1"/>
  <c r="V43" i="1"/>
  <c r="W43" i="1" s="1"/>
  <c r="K43" i="1"/>
  <c r="W42" i="1"/>
  <c r="V42" i="1"/>
  <c r="K42" i="1"/>
  <c r="W41" i="1"/>
  <c r="V41" i="1"/>
  <c r="K41" i="1"/>
  <c r="W40" i="1"/>
  <c r="V40" i="1"/>
  <c r="K40" i="1"/>
  <c r="V39" i="1"/>
  <c r="W39" i="1" s="1"/>
  <c r="K39" i="1"/>
  <c r="V38" i="1"/>
  <c r="W38" i="1" s="1"/>
  <c r="K38" i="1"/>
  <c r="V37" i="1"/>
  <c r="W37" i="1" s="1"/>
  <c r="K37" i="1"/>
  <c r="V36" i="1"/>
  <c r="W36" i="1" s="1"/>
  <c r="K36" i="1"/>
  <c r="U35" i="1"/>
  <c r="U34" i="1"/>
  <c r="U33" i="1"/>
  <c r="K33" i="1"/>
  <c r="V32" i="1"/>
  <c r="W32" i="1" s="1"/>
  <c r="K32" i="1"/>
  <c r="V31" i="1"/>
  <c r="W31" i="1" s="1"/>
  <c r="K31" i="1"/>
  <c r="U30" i="1"/>
  <c r="U29" i="1"/>
  <c r="K29" i="1"/>
  <c r="V28" i="1"/>
  <c r="W28" i="1" s="1"/>
  <c r="K28" i="1"/>
  <c r="V27" i="1"/>
  <c r="W27" i="1" s="1"/>
  <c r="K27" i="1"/>
  <c r="W26" i="1"/>
  <c r="V26" i="1"/>
  <c r="K26" i="1"/>
  <c r="W25" i="1"/>
  <c r="V25" i="1"/>
  <c r="K25" i="1"/>
  <c r="W24" i="1"/>
  <c r="V24" i="1"/>
  <c r="K24" i="1"/>
  <c r="V23" i="1"/>
  <c r="W23" i="1" s="1"/>
  <c r="K23" i="1"/>
  <c r="V22" i="1"/>
  <c r="W22" i="1" s="1"/>
  <c r="K22" i="1"/>
  <c r="V21" i="1"/>
  <c r="W21" i="1" s="1"/>
  <c r="K21" i="1"/>
  <c r="V20" i="1"/>
  <c r="W20" i="1" s="1"/>
  <c r="K20" i="1"/>
  <c r="V19" i="1"/>
  <c r="W19" i="1" s="1"/>
  <c r="K19" i="1"/>
  <c r="W18" i="1"/>
  <c r="V18" i="1"/>
  <c r="K18" i="1"/>
  <c r="W17" i="1"/>
  <c r="V17" i="1"/>
  <c r="K17" i="1"/>
  <c r="W16" i="1"/>
  <c r="V16" i="1"/>
  <c r="K16" i="1"/>
  <c r="V15" i="1"/>
  <c r="W15" i="1" s="1"/>
  <c r="K15" i="1"/>
  <c r="U14" i="1"/>
  <c r="V13" i="1"/>
  <c r="W13" i="1" s="1"/>
  <c r="V12" i="1"/>
  <c r="W12" i="1" s="1"/>
  <c r="V11" i="1"/>
  <c r="W11" i="1" s="1"/>
  <c r="U10" i="1"/>
  <c r="U197" i="1" s="1"/>
  <c r="V9" i="1"/>
  <c r="W9" i="1" s="1"/>
  <c r="W8" i="1"/>
  <c r="V8" i="1"/>
  <c r="W7" i="1"/>
  <c r="V7" i="1"/>
  <c r="V6" i="1"/>
  <c r="V197" i="1" s="1"/>
  <c r="U5" i="1"/>
  <c r="H5" i="1"/>
  <c r="W105" i="4" l="1"/>
  <c r="G7" i="7"/>
  <c r="J7" i="7"/>
  <c r="B7" i="7"/>
  <c r="E7" i="7"/>
  <c r="V105" i="4"/>
  <c r="W6" i="1"/>
  <c r="W197" i="1" s="1"/>
  <c r="C2" i="7"/>
  <c r="C7" i="7" s="1"/>
</calcChain>
</file>

<file path=xl/sharedStrings.xml><?xml version="1.0" encoding="utf-8"?>
<sst xmlns="http://schemas.openxmlformats.org/spreadsheetml/2006/main" count="5886" uniqueCount="692">
  <si>
    <t xml:space="preserve"> Załącznik do  umowy - Wykaz PPE</t>
  </si>
  <si>
    <t>Wykaz punktów PPE - Gmina Chorzele</t>
  </si>
  <si>
    <t>1. Gmina Chorzele, ul. Komosińskiego 1, 06-330 Chorzele, NIP:  761-150-45-61</t>
  </si>
  <si>
    <t>Lp.</t>
  </si>
  <si>
    <t>Nabywca - Podmiot2</t>
  </si>
  <si>
    <t>Ulica/ Miejscowość</t>
  </si>
  <si>
    <t>Nr</t>
  </si>
  <si>
    <t>Kod</t>
  </si>
  <si>
    <t>Poczta</t>
  </si>
  <si>
    <t>Nabywca- NIP</t>
  </si>
  <si>
    <t>Odbiorca- Podmiot3</t>
  </si>
  <si>
    <t>Odbiorca – adres</t>
  </si>
  <si>
    <t>Odbiorca- NIP</t>
  </si>
  <si>
    <t>Nazwa punktu poboru</t>
  </si>
  <si>
    <t>Nr ewidencyjny</t>
  </si>
  <si>
    <t>Kod PPE</t>
  </si>
  <si>
    <t>Nr licznika</t>
  </si>
  <si>
    <t>Moc Umowna</t>
  </si>
  <si>
    <t>Obecna Taryfa</t>
  </si>
  <si>
    <t>zużycie przez 12 miesięcy całodobowa (kWh)</t>
  </si>
  <si>
    <t xml:space="preserve">zużycie przez 12 miesięcy I strefa (kWh) </t>
  </si>
  <si>
    <t xml:space="preserve">zużycie przez 12 miesięcy II strefa (kWh) </t>
  </si>
  <si>
    <t>zużycie przez 12 miesięcy RAZEM (kWh)</t>
  </si>
  <si>
    <t>instalacja fotowoltaiczna</t>
  </si>
  <si>
    <t>Funkcja</t>
  </si>
  <si>
    <t>Gmina Chorzele</t>
  </si>
  <si>
    <t>ul. Stanisława Komosińskiego</t>
  </si>
  <si>
    <t>06-330</t>
  </si>
  <si>
    <t>Chorzele</t>
  </si>
  <si>
    <t>761-15-04-561</t>
  </si>
  <si>
    <t>ul. Grunwaldzka 40,
06-330 Chorzele</t>
  </si>
  <si>
    <t>Centrum Usług Wspólnych w Chorzelach</t>
  </si>
  <si>
    <t xml:space="preserve">ul. Grunwaldzka </t>
  </si>
  <si>
    <t>PL_ZEWD_1422003141_05
590543570300718999</t>
  </si>
  <si>
    <t>27973387</t>
  </si>
  <si>
    <t>C11</t>
  </si>
  <si>
    <t>CUW</t>
  </si>
  <si>
    <t>Publiczna Szkoła Podstawowa 
im. Ojca Honoriusza Kowalczyka 
w Duczyminie</t>
  </si>
  <si>
    <t>Duczymin 15, 
06-330 Chorzele</t>
  </si>
  <si>
    <t>Duczymin</t>
  </si>
  <si>
    <t>PL_ZEWD_1422003094_08
590543570300719439</t>
  </si>
  <si>
    <t>56729642</t>
  </si>
  <si>
    <t>C12A</t>
  </si>
  <si>
    <t>Publiczna Szkoła Podstawowa</t>
  </si>
  <si>
    <t>Publiczna Szkoła Podstawowa 
im. Bolesława Chrobrego 
w Zarębach</t>
  </si>
  <si>
    <t>Zaręby 41, 
06-333 Zareby</t>
  </si>
  <si>
    <t>Zaręby</t>
  </si>
  <si>
    <t>06-333</t>
  </si>
  <si>
    <t>PL_ZEWD_1422003091_02
590543570300719460</t>
  </si>
  <si>
    <t>56129332</t>
  </si>
  <si>
    <t>133634130</t>
  </si>
  <si>
    <t>PL_ZEWD_1422003092_04
590543570300719453</t>
  </si>
  <si>
    <t>56129313</t>
  </si>
  <si>
    <t>Publiczna Szkoła Podstawowa 
w Krzynowłodze Wielkiej</t>
  </si>
  <si>
    <t>Krzynowłoga Wielka 18, 
06-330 Chorzele</t>
  </si>
  <si>
    <t>Krzynowłoga Wielka</t>
  </si>
  <si>
    <t>PL_ZEWD_1422003093_06
59053570300719446</t>
  </si>
  <si>
    <t>56129327</t>
  </si>
  <si>
    <t>Publiczna Szkoła Podstawowa Nr 2 
im. Papieża Jana Pawła II 
w Chorzelach</t>
  </si>
  <si>
    <t>Szkolna 4B, 
06-330 Chorzele</t>
  </si>
  <si>
    <t>Szkolna</t>
  </si>
  <si>
    <t>4B</t>
  </si>
  <si>
    <t>PL_ZEWD_1422003095_00
590543570300719422</t>
  </si>
  <si>
    <t>56129338</t>
  </si>
  <si>
    <t>PL_ZEWD_1422003098_06
590543570300719392</t>
  </si>
  <si>
    <t>01899567</t>
  </si>
  <si>
    <t>Publiczna Szkoła Podstawowa 
w Krukowie</t>
  </si>
  <si>
    <t>Krukowo 87,
06-333 Zaręby</t>
  </si>
  <si>
    <t>Krukowo</t>
  </si>
  <si>
    <t>PL_ZEWD_1422003097_04
590543570300719408</t>
  </si>
  <si>
    <t>30450882</t>
  </si>
  <si>
    <t>Publiczna Szkoła Podstawowa 
w Pościeniu Wsi</t>
  </si>
  <si>
    <t>Poścień Wieś 47,
06-330 Chorzele</t>
  </si>
  <si>
    <t>Poścień Wieś</t>
  </si>
  <si>
    <t>PL_ZEWD_1422003096_02
590543570300719415</t>
  </si>
  <si>
    <t>30453545</t>
  </si>
  <si>
    <t>Przedszkole Samorządowe 
w Chorzelach</t>
  </si>
  <si>
    <t>ul. Wesoła 1,
06-330 Chorzele</t>
  </si>
  <si>
    <t>Wesoła</t>
  </si>
  <si>
    <t>PL_ZEWD_1422003100_07
590543570300719378</t>
  </si>
  <si>
    <t>42100545</t>
  </si>
  <si>
    <t>C21</t>
  </si>
  <si>
    <t xml:space="preserve">Przedszkole Samorządowe </t>
  </si>
  <si>
    <t>Urząd Miasta i Gminy w Chorzelach</t>
  </si>
  <si>
    <t>ul. Stanisława Komosińskiego 1, 
06-330 Chorzele</t>
  </si>
  <si>
    <t>Grunwaldzka</t>
  </si>
  <si>
    <t>-</t>
  </si>
  <si>
    <t>PL_ZEWD_1422003224_01
590543570300718241</t>
  </si>
  <si>
    <t>30496360</t>
  </si>
  <si>
    <t>oświetlenie uliczne</t>
  </si>
  <si>
    <t>Komosińskiego</t>
  </si>
  <si>
    <t>ST 3218</t>
  </si>
  <si>
    <t>PL_ZEWD_1422003221_05
590543570300718272</t>
  </si>
  <si>
    <t>56617865</t>
  </si>
  <si>
    <t>Ruda</t>
  </si>
  <si>
    <t>ST 0701</t>
  </si>
  <si>
    <t>PL_ZEWD_1422003217_08
590543570300718319</t>
  </si>
  <si>
    <t>56619519</t>
  </si>
  <si>
    <t>Zarębska</t>
  </si>
  <si>
    <t>ST 3223</t>
  </si>
  <si>
    <t>PL_ZEWD_1422003216_06
590543570300718326</t>
  </si>
  <si>
    <t>56617853</t>
  </si>
  <si>
    <t>ST 3216</t>
  </si>
  <si>
    <t>PL_ZEWD_1422003211_06
590543570300718364</t>
  </si>
  <si>
    <t>56617854</t>
  </si>
  <si>
    <t>Ogrodowa</t>
  </si>
  <si>
    <t>ST 1022</t>
  </si>
  <si>
    <t>PL_ZEWD_1422003206_07
590543570300718418</t>
  </si>
  <si>
    <t>56619518</t>
  </si>
  <si>
    <t>Młynarska</t>
  </si>
  <si>
    <t>PL_ZEWD_1422003204_03
590543570300718432</t>
  </si>
  <si>
    <t>56617836</t>
  </si>
  <si>
    <t>PL_ZEWD_1422003199_06
590543570300718470</t>
  </si>
  <si>
    <t>55005290</t>
  </si>
  <si>
    <t>ST 3206</t>
  </si>
  <si>
    <t>PL_ZEWD_1422003197_02
590543570300718494</t>
  </si>
  <si>
    <t>30496272</t>
  </si>
  <si>
    <t>ul. Szkolna</t>
  </si>
  <si>
    <t>ST 3207</t>
  </si>
  <si>
    <t>PL_ZEWD_1422003184_07
590543570300718623</t>
  </si>
  <si>
    <t>55005288</t>
  </si>
  <si>
    <t>ul. Stara Targowica</t>
  </si>
  <si>
    <t>ST 3228</t>
  </si>
  <si>
    <t>PL_ZEWD_1422003183_05
590543570300718630</t>
  </si>
  <si>
    <t>56619520</t>
  </si>
  <si>
    <t>ul. Zygmunta Padlewskiego</t>
  </si>
  <si>
    <t>ST 3208</t>
  </si>
  <si>
    <t>PL_ZEWD_1422003087_05
590543570300719507</t>
  </si>
  <si>
    <t>56619525</t>
  </si>
  <si>
    <t>ul. Przechodnia</t>
  </si>
  <si>
    <t>PL_ZEWD_1422003149_01
590543570300718913</t>
  </si>
  <si>
    <t>56617856</t>
  </si>
  <si>
    <t>ul. Księżycowa</t>
  </si>
  <si>
    <t>ST 3211</t>
  </si>
  <si>
    <t>PL_ZEWD_1422003143_09
590543570300718975</t>
  </si>
  <si>
    <t>56617861</t>
  </si>
  <si>
    <t>dz. nr 951</t>
  </si>
  <si>
    <t>PL_ZEWD_1422018451_09
590543570300579842</t>
  </si>
  <si>
    <t>55164816</t>
  </si>
  <si>
    <t>C11o</t>
  </si>
  <si>
    <t>Ignatowskiego</t>
  </si>
  <si>
    <t>dz. 167/1</t>
  </si>
  <si>
    <t>PL_ZEWD _1422018732_07
590543570300577664</t>
  </si>
  <si>
    <t>31032729</t>
  </si>
  <si>
    <t>Kazimierza Wielkiego</t>
  </si>
  <si>
    <t>PL_ZEWD_1422003106_09
590543570300719316</t>
  </si>
  <si>
    <t>92112859</t>
  </si>
  <si>
    <t>Kościelna</t>
  </si>
  <si>
    <t>dz. 1031/3</t>
  </si>
  <si>
    <t>PL_ZEWD_1422003593_06
590543570300715004</t>
  </si>
  <si>
    <t>30391621</t>
  </si>
  <si>
    <t>Padlewskiego</t>
  </si>
  <si>
    <t>PL_ZEWD_1422003384_03
590543570300716872</t>
  </si>
  <si>
    <t>27872237</t>
  </si>
  <si>
    <t>Jana III Sobieskiego</t>
  </si>
  <si>
    <t>dz. 1712/23</t>
  </si>
  <si>
    <t>PL_ZEWD _1422018773_05
590543570300577350</t>
  </si>
  <si>
    <t>31032875</t>
  </si>
  <si>
    <t>Mickiewicza</t>
  </si>
  <si>
    <t>dz. 586/12 m 687, 1714</t>
  </si>
  <si>
    <t>PL_ZEWD _1422018772_03
590543570300577367</t>
  </si>
  <si>
    <t>31032841</t>
  </si>
  <si>
    <t>Pruskołęka</t>
  </si>
  <si>
    <t>PL_ZEWD_1422003225_03
590543570300718234</t>
  </si>
  <si>
    <t>55005365</t>
  </si>
  <si>
    <t>Lipowiec</t>
  </si>
  <si>
    <t>PL_ZEWD_1422003223_09
590543570300718258</t>
  </si>
  <si>
    <t>55005336</t>
  </si>
  <si>
    <t>Przysowy</t>
  </si>
  <si>
    <t>PL_ZEWD_1422003222_07
590543570300718265</t>
  </si>
  <si>
    <t>83777520</t>
  </si>
  <si>
    <t>Czaplice Wielkie</t>
  </si>
  <si>
    <t>PL_ZEWD_1422003220_03
590543570300718289</t>
  </si>
  <si>
    <t>55009161</t>
  </si>
  <si>
    <t>ST 1924</t>
  </si>
  <si>
    <t>PL_ZEWD_1422003219_02
590543570300718296</t>
  </si>
  <si>
    <t>83777204</t>
  </si>
  <si>
    <t>Kwiatkowo</t>
  </si>
  <si>
    <t>PL_ZEWD_1422003215_04
590543570300718333</t>
  </si>
  <si>
    <t>30496344</t>
  </si>
  <si>
    <t>Opaleniec</t>
  </si>
  <si>
    <t>ST 13-1173</t>
  </si>
  <si>
    <t>PL_ZEWD_1422003214_02
590543570300718340</t>
  </si>
  <si>
    <t>55005328</t>
  </si>
  <si>
    <t>PL_ZEWD_1422003213_00
590543570300718357</t>
  </si>
  <si>
    <t>83777209</t>
  </si>
  <si>
    <t>Opiłki Płoskie</t>
  </si>
  <si>
    <t>ST 1942</t>
  </si>
  <si>
    <t>PL_ZEWD_1422003210_04
590543570300718371</t>
  </si>
  <si>
    <t>83777582</t>
  </si>
  <si>
    <t>Zdziwój Nowy</t>
  </si>
  <si>
    <t>ST 2078</t>
  </si>
  <si>
    <t>PL_ZEWD_1422003209_03
590543570300718388</t>
  </si>
  <si>
    <t>83777200</t>
  </si>
  <si>
    <t>Rapaty-Sulimy</t>
  </si>
  <si>
    <t>PL_ZEWD_1422003208_01
590543570300718395</t>
  </si>
  <si>
    <t>83777571</t>
  </si>
  <si>
    <t>ST 1331</t>
  </si>
  <si>
    <t>PL_ZEWD_1422003207_09
590543570300718401</t>
  </si>
  <si>
    <t>30582797</t>
  </si>
  <si>
    <t xml:space="preserve">Poścień Zamion </t>
  </si>
  <si>
    <t>ST 1232</t>
  </si>
  <si>
    <t>PL_ZEWD_1422003205_05
590543570300718425</t>
  </si>
  <si>
    <t>55009080</t>
  </si>
  <si>
    <t>Raszujka</t>
  </si>
  <si>
    <t>ST 1260</t>
  </si>
  <si>
    <t>PL_ZEWD_1422003202_09
590543570300718456</t>
  </si>
  <si>
    <t>55009076</t>
  </si>
  <si>
    <t>Mącice</t>
  </si>
  <si>
    <t>PL_ZEWD_1422003196_00
590543570300718500</t>
  </si>
  <si>
    <t>30658090</t>
  </si>
  <si>
    <t>Bogdany Wielkie</t>
  </si>
  <si>
    <t>ST 0980</t>
  </si>
  <si>
    <t>PL_ZEWD_1422003195_08
590543570300718517</t>
  </si>
  <si>
    <t>56617857</t>
  </si>
  <si>
    <t>Bugzy Płoskie</t>
  </si>
  <si>
    <t>ST 3114</t>
  </si>
  <si>
    <t>PL_ZEWD_1422003194_06
590543570300718524</t>
  </si>
  <si>
    <t>83777182</t>
  </si>
  <si>
    <t xml:space="preserve">Łaz </t>
  </si>
  <si>
    <t>ST 1913</t>
  </si>
  <si>
    <t>PL_ZEWD_1422003193_04
590543570300718531</t>
  </si>
  <si>
    <t>55005364</t>
  </si>
  <si>
    <t>ST 1231</t>
  </si>
  <si>
    <t>PL_ZEWD_1422003192_02
590543570300718548</t>
  </si>
  <si>
    <t>55009074</t>
  </si>
  <si>
    <t>Gadomiec Chrzczany</t>
  </si>
  <si>
    <t>PL_ZEWD_1422003191_00
590543570300718555</t>
  </si>
  <si>
    <t>55005342</t>
  </si>
  <si>
    <t>Wólka Zdziwójska</t>
  </si>
  <si>
    <t>ST 1316</t>
  </si>
  <si>
    <t>PL_ZEWD_1422003190_08
590543570300718562</t>
  </si>
  <si>
    <t>83777370</t>
  </si>
  <si>
    <t>Jedlinka</t>
  </si>
  <si>
    <t>ST 1088</t>
  </si>
  <si>
    <t>PL_ZEWD_1422003189_07
590543570300718579</t>
  </si>
  <si>
    <t>83777552</t>
  </si>
  <si>
    <t>Wierzchowizna</t>
  </si>
  <si>
    <t>ST 3225</t>
  </si>
  <si>
    <t>PL_ZEWD_1422003188_05
590543570300718586</t>
  </si>
  <si>
    <t>55005369</t>
  </si>
  <si>
    <t>Dzierzęga Nadbory</t>
  </si>
  <si>
    <t>ST 1925</t>
  </si>
  <si>
    <t>PL_ZEWD_1422003187_03
590543570300718593</t>
  </si>
  <si>
    <t>30496566</t>
  </si>
  <si>
    <t>Rembielin</t>
  </si>
  <si>
    <t>PL_ZEWD_1422003186_01
590543570300718609</t>
  </si>
  <si>
    <t>55005287</t>
  </si>
  <si>
    <t>ST 1110</t>
  </si>
  <si>
    <t>PL_ZEWD_1422003185_09
590543570300718616</t>
  </si>
  <si>
    <t>55009132</t>
  </si>
  <si>
    <t>Gadomiec Miłocięta</t>
  </si>
  <si>
    <t>ST 1923</t>
  </si>
  <si>
    <t>PL_ZEWD_1422003181_01
590543570300718654</t>
  </si>
  <si>
    <t>55005306</t>
  </si>
  <si>
    <t>Dąbrówka Ostrowska</t>
  </si>
  <si>
    <t>ST 0690</t>
  </si>
  <si>
    <t>PL_ZEWD_1422003178_06
590543570300718678</t>
  </si>
  <si>
    <t>83777186</t>
  </si>
  <si>
    <t>ST 1257</t>
  </si>
  <si>
    <t>PL_ZEWD_1422003157_06
590543570300718845</t>
  </si>
  <si>
    <t>55005295</t>
  </si>
  <si>
    <t>Przątalina</t>
  </si>
  <si>
    <t>PL_ZEWD_1422003154_00
590543570300718869</t>
  </si>
  <si>
    <t>83777220</t>
  </si>
  <si>
    <t>Rapaty Żachy</t>
  </si>
  <si>
    <t>PL_ZEWD_1422003153_08
590543570300718876</t>
  </si>
  <si>
    <t>83777587</t>
  </si>
  <si>
    <t>Zagaty</t>
  </si>
  <si>
    <t>ST 1330</t>
  </si>
  <si>
    <t>PL_ZEWD_1422003151_04
590543570300718890</t>
  </si>
  <si>
    <t>83777433</t>
  </si>
  <si>
    <t>Bogdany Małe</t>
  </si>
  <si>
    <t>PL_ZEWD_1422003150_02
590543570300718906</t>
  </si>
  <si>
    <t>83427572</t>
  </si>
  <si>
    <t>PL_ZEWD_1422003148_09
590543570300718920</t>
  </si>
  <si>
    <t>55009081</t>
  </si>
  <si>
    <t>Aleksandrowo</t>
  </si>
  <si>
    <t>PL_ZEWD_1422003147_07
590543570300718937</t>
  </si>
  <si>
    <t>83777205</t>
  </si>
  <si>
    <t>Dąbrowa</t>
  </si>
  <si>
    <t>PL_ZEWD_1422003146_05
590543570300718944</t>
  </si>
  <si>
    <t>83777196</t>
  </si>
  <si>
    <t>Bagienice</t>
  </si>
  <si>
    <t>PL_ZEWD_1422003145_03
590543570300718951</t>
  </si>
  <si>
    <t>30496575</t>
  </si>
  <si>
    <t>Niskie Wielkie</t>
  </si>
  <si>
    <t>PL_ZEWD_1422003144_01
590543570300718968</t>
  </si>
  <si>
    <t>30496620</t>
  </si>
  <si>
    <t>Wasiły Zygny</t>
  </si>
  <si>
    <t>PL_ZEWD_1422003142_07
590543570300718982</t>
  </si>
  <si>
    <t>83777427</t>
  </si>
  <si>
    <t>PL_ZEWD_1422003138_00
590543570300719026</t>
  </si>
  <si>
    <t>55005264</t>
  </si>
  <si>
    <t>PL_ZEWD_1422003137_08
590543570300719033</t>
  </si>
  <si>
    <t>55005298</t>
  </si>
  <si>
    <t>Rycice</t>
  </si>
  <si>
    <t>ST 1259</t>
  </si>
  <si>
    <t>PL_ZEWD_1422003135_04
590543570300719057</t>
  </si>
  <si>
    <t>55005343</t>
  </si>
  <si>
    <t>PL_ZEWD_1422003133_00
590543570300719071</t>
  </si>
  <si>
    <t>55005312</t>
  </si>
  <si>
    <t>Rawki</t>
  </si>
  <si>
    <t>PL_ZEWD_1422003132_08
590543570300719088</t>
  </si>
  <si>
    <t>56922569</t>
  </si>
  <si>
    <t>PL_ZEWD_1422003131_06
590543570300719095</t>
  </si>
  <si>
    <t>55005281</t>
  </si>
  <si>
    <t>ST 689</t>
  </si>
  <si>
    <t>PL_ZEWD_1422003130_04
590543570300719101</t>
  </si>
  <si>
    <t>55005265</t>
  </si>
  <si>
    <t>Nowa Wieś</t>
  </si>
  <si>
    <t>ST 1167</t>
  </si>
  <si>
    <t>PL_ZEWD_1422003129_03
590543570300719118</t>
  </si>
  <si>
    <t>83777574</t>
  </si>
  <si>
    <t>Brzeski Kołaki</t>
  </si>
  <si>
    <t>PL_ZEWD_1422003127_09
590543570300719132</t>
  </si>
  <si>
    <t>83777585</t>
  </si>
  <si>
    <t>Budki</t>
  </si>
  <si>
    <t>PL_ZEWD_1422003126_07
590543570300719149</t>
  </si>
  <si>
    <t>55005367</t>
  </si>
  <si>
    <t>Zdziwój Stary</t>
  </si>
  <si>
    <t>ST 1327</t>
  </si>
  <si>
    <t>PL_ZEWD_1422003125_05
590543570300719156</t>
  </si>
  <si>
    <t>93585961</t>
  </si>
  <si>
    <t>ST 1227</t>
  </si>
  <si>
    <t>PL_ZEWD_1422003124_03
590543570300719163</t>
  </si>
  <si>
    <t>30496352</t>
  </si>
  <si>
    <t>Stara Wieś</t>
  </si>
  <si>
    <t>PL_ZEWD_1422003123_01
590543570300719170</t>
  </si>
  <si>
    <t>83777575</t>
  </si>
  <si>
    <t>PL_ZEWD_1422003122_09
590543570300719187</t>
  </si>
  <si>
    <t>55005368</t>
  </si>
  <si>
    <t>PL_ZEWD_1422003121_07
590543570300719194</t>
  </si>
  <si>
    <t>92915129</t>
  </si>
  <si>
    <t>PL_ZEWD_1422003120_05
590543570300719200</t>
  </si>
  <si>
    <t>83777206</t>
  </si>
  <si>
    <t>PL_ZEWD_1422003118_02
590543570300719224</t>
  </si>
  <si>
    <t>55005286</t>
  </si>
  <si>
    <t>PL_ZEWD_1422003117_00
590543570300719231</t>
  </si>
  <si>
    <t>92915128</t>
  </si>
  <si>
    <t>PL_ZEWD_1422003111_08
590543570300719279</t>
  </si>
  <si>
    <t>55005309</t>
  </si>
  <si>
    <t>dz. 68/4</t>
  </si>
  <si>
    <t>PL_ZEWD _1422018731_05
590543570300577671</t>
  </si>
  <si>
    <t>30991015</t>
  </si>
  <si>
    <t>PL_ZEWD _1422018621_08
590543570300578548</t>
  </si>
  <si>
    <t>28295698</t>
  </si>
  <si>
    <t>dz. 142</t>
  </si>
  <si>
    <t>PL_ZEWD _1422019076_02
590543570300994638</t>
  </si>
  <si>
    <t>30991017</t>
  </si>
  <si>
    <t>dz. 152/3</t>
  </si>
  <si>
    <t>PL_ZEWD _1422019077_04
590543570300994621</t>
  </si>
  <si>
    <t>30991018</t>
  </si>
  <si>
    <t>30/2 m 261/2 270</t>
  </si>
  <si>
    <t>PL_ZEWD _1422018623_02
590543570300578524</t>
  </si>
  <si>
    <t>28295635</t>
  </si>
  <si>
    <t>Łaz</t>
  </si>
  <si>
    <t>PL_ZEWD_1422003282_01
590543570300717763</t>
  </si>
  <si>
    <t>25008073</t>
  </si>
  <si>
    <t>PL_ZEWD_1422003218_00
590543570300718302</t>
  </si>
  <si>
    <t>55005366</t>
  </si>
  <si>
    <t xml:space="preserve">Zaręby </t>
  </si>
  <si>
    <t>dz. 920. m 1001</t>
  </si>
  <si>
    <t>06-334</t>
  </si>
  <si>
    <t>PL_ZEWD _1422018622_00
590543570300578531</t>
  </si>
  <si>
    <t>27985623</t>
  </si>
  <si>
    <t>dz. 917/1</t>
  </si>
  <si>
    <t>PL_ZEWD _1422019079_08
590543570300994607</t>
  </si>
  <si>
    <t>92144246</t>
  </si>
  <si>
    <t xml:space="preserve">Gmina Chorzele </t>
  </si>
  <si>
    <t>dz. 182/17 m 183/9, 183</t>
  </si>
  <si>
    <t>06-335</t>
  </si>
  <si>
    <t>PL_ZEWD _1422018620_06
590543570300578555</t>
  </si>
  <si>
    <t>27985891</t>
  </si>
  <si>
    <t>Czaplice Furmany</t>
  </si>
  <si>
    <t>dz. 64/1, m 60/2, 61</t>
  </si>
  <si>
    <t>PL_ZEWD _1422018624_04
590543570300578517</t>
  </si>
  <si>
    <t>28352777</t>
  </si>
  <si>
    <t>dz. 198</t>
  </si>
  <si>
    <t>PL_ZEWD _1422019078_06
590543570300994614</t>
  </si>
  <si>
    <t>31032727</t>
  </si>
  <si>
    <t>Ścięciel</t>
  </si>
  <si>
    <t>dz. 2/2</t>
  </si>
  <si>
    <t>PL_ZEWD _1422018734_01
590543570300577640</t>
  </si>
  <si>
    <t>31032835</t>
  </si>
  <si>
    <t>Annowo</t>
  </si>
  <si>
    <t xml:space="preserve">dz. 18 </t>
  </si>
  <si>
    <t>PL_ZEWD _1422018733_09
590543570300577657</t>
  </si>
  <si>
    <t>30991012</t>
  </si>
  <si>
    <t>dz. 120/5</t>
  </si>
  <si>
    <t>PL_ZEWD _1422018752_05
590543570300577503</t>
  </si>
  <si>
    <t>31032737</t>
  </si>
  <si>
    <t>dz. 204</t>
  </si>
  <si>
    <t>PL_ZEWD _1422018771_01
590543570300577374</t>
  </si>
  <si>
    <t>31089158</t>
  </si>
  <si>
    <t>Grąd Rycicki</t>
  </si>
  <si>
    <t>dz. 113</t>
  </si>
  <si>
    <t>PL_ZEWD _1422018770_09
590543570300577381</t>
  </si>
  <si>
    <t>92507832</t>
  </si>
  <si>
    <t>dz. 176</t>
  </si>
  <si>
    <t>PL_ZEWD _1422019080_09
590543570300994591</t>
  </si>
  <si>
    <t>30991013</t>
  </si>
  <si>
    <t>Nowa Wieś Zarębska</t>
  </si>
  <si>
    <t>PL_ZEWD_1422019100_05
590543570300994461</t>
  </si>
  <si>
    <t>31089159</t>
  </si>
  <si>
    <t>Czarzaste Małe</t>
  </si>
  <si>
    <t xml:space="preserve">dz. 5 </t>
  </si>
  <si>
    <t>PL_ZEWD_1422019103_01
590543570300994430</t>
  </si>
  <si>
    <t>30991011</t>
  </si>
  <si>
    <t>Liwki</t>
  </si>
  <si>
    <t>dz. 82</t>
  </si>
  <si>
    <t>PL_ZEWD_1422019132_06
590543570300994225</t>
  </si>
  <si>
    <t>30991014</t>
  </si>
  <si>
    <t>Bugzy Jarki</t>
  </si>
  <si>
    <t>dz. nr 97</t>
  </si>
  <si>
    <t>PL_ZEWD_1422019305_01
590543570300993433</t>
  </si>
  <si>
    <t>dz. nr 235</t>
  </si>
  <si>
    <t>PL_ZEWD_1422019760_07
590543570300991187</t>
  </si>
  <si>
    <t>dz. nr 45/2</t>
  </si>
  <si>
    <t>PL_ZEWD_1422019896_04
590543570301000192</t>
  </si>
  <si>
    <t>06-331</t>
  </si>
  <si>
    <t>Gadomiec Peronie</t>
  </si>
  <si>
    <t>dz. 18</t>
  </si>
  <si>
    <t>590543570301078399</t>
  </si>
  <si>
    <t>Świetlica Bagienice</t>
  </si>
  <si>
    <t>PL_ZEWD_1422003114_04
590543570300719255</t>
  </si>
  <si>
    <t>94635042</t>
  </si>
  <si>
    <t>świetlica</t>
  </si>
  <si>
    <t>Świetlica Przyowy</t>
  </si>
  <si>
    <t>PL_ZEWD_1422003112_00
590543570300719262</t>
  </si>
  <si>
    <t>11568246</t>
  </si>
  <si>
    <t>Planowane uruchomienie w 2026 r. 9,9 kWp Prosument</t>
  </si>
  <si>
    <t>Świetlica Rawki</t>
  </si>
  <si>
    <t>PL_ZEWD_1422003108_03
590543570300719293</t>
  </si>
  <si>
    <t>28296847</t>
  </si>
  <si>
    <t>Świetlica Nowa Wieś Zarębska</t>
  </si>
  <si>
    <t>PL_ZEWD_1422003139_02
590543570300719019</t>
  </si>
  <si>
    <t>82499029</t>
  </si>
  <si>
    <t>Świetlica Krukowo</t>
  </si>
  <si>
    <t xml:space="preserve"> Krukowo</t>
  </si>
  <si>
    <t>PL_ZEWD _1422017008_09
590543570300593138</t>
  </si>
  <si>
    <t>30360902</t>
  </si>
  <si>
    <t>Planowane uruchomienie w 2026 r.15,3 kWp Prosument</t>
  </si>
  <si>
    <t>Świetlica</t>
  </si>
  <si>
    <t>Świetlica Rembielin</t>
  </si>
  <si>
    <t>PL_ZEWD _1422011413_08
590543570300644069</t>
  </si>
  <si>
    <t>56729375</t>
  </si>
  <si>
    <t xml:space="preserve"> Planowane uruchomienie w 2026 r. 14,4 kWp Prosument</t>
  </si>
  <si>
    <t>Świetlica Poścień Wieś</t>
  </si>
  <si>
    <t>16
(dz. 328/1)</t>
  </si>
  <si>
    <t>PL_ZEWD _1422017937_06
590543570300584426</t>
  </si>
  <si>
    <t>82499030</t>
  </si>
  <si>
    <t>OSP Chorzele</t>
  </si>
  <si>
    <t>ul. Wincentego Witosa</t>
  </si>
  <si>
    <t>PL_ZEWD_1422003152_06
590543570300718883</t>
  </si>
  <si>
    <t>13942294</t>
  </si>
  <si>
    <t>OSP</t>
  </si>
  <si>
    <t>OSP Rycice</t>
  </si>
  <si>
    <t>PL_ZEWD_1422003156_04
590543570300718852</t>
  </si>
  <si>
    <t>30362292</t>
  </si>
  <si>
    <t>OSP Pruskołęka</t>
  </si>
  <si>
    <t>12A</t>
  </si>
  <si>
    <t>PL_ZEWD_1422002939_09
590543570300720794</t>
  </si>
  <si>
    <t>56628067</t>
  </si>
  <si>
    <t>Planowane uruchomienie w 2027  r. 8,1 kWp Prosument</t>
  </si>
  <si>
    <t>OSP Rzodkiewnica</t>
  </si>
  <si>
    <t>Rzodkiewnica</t>
  </si>
  <si>
    <t>6A</t>
  </si>
  <si>
    <t>PL_ZEWD_1422003134_02
590543570300719064</t>
  </si>
  <si>
    <t>56922573</t>
  </si>
  <si>
    <t xml:space="preserve"> Planowane uruchomienie w 2026 r. 9,9 kWp Prosument</t>
  </si>
  <si>
    <t>OSP Nowa Wieś</t>
  </si>
  <si>
    <t>PL_ZEWD_1422004054_09
590543570300710856</t>
  </si>
  <si>
    <t>10661627</t>
  </si>
  <si>
    <t xml:space="preserve">OSP Zaręby </t>
  </si>
  <si>
    <t>PL_ZEWD _1422018011_01
590543570300583740</t>
  </si>
  <si>
    <t>13979822</t>
  </si>
  <si>
    <t>Planowane uruchomienie w 2027 r. 15,3 kWp Prosument</t>
  </si>
  <si>
    <t>OSP Budki</t>
  </si>
  <si>
    <t>52B</t>
  </si>
  <si>
    <t>PL_ZEWD _1422010938_09
590543570300648326</t>
  </si>
  <si>
    <t>12642950</t>
  </si>
  <si>
    <t xml:space="preserve">OSP Duczymin </t>
  </si>
  <si>
    <t>10A</t>
  </si>
  <si>
    <t>PL_ZEWD _1422007004_05
590543570300684485</t>
  </si>
  <si>
    <t>30471327</t>
  </si>
  <si>
    <t>Planowane uruchomienie w 2026 r. 15,3  kWp Prosument</t>
  </si>
  <si>
    <t>OSP Zdziwój Stary</t>
  </si>
  <si>
    <t>3A</t>
  </si>
  <si>
    <t>PL_ZEWD _1422018722_08
590543570300577763</t>
  </si>
  <si>
    <t>94452386</t>
  </si>
  <si>
    <t>Budynek Urzędu Miasta i Gminy 
w Chorzelach (góra)</t>
  </si>
  <si>
    <t>1 m. 4</t>
  </si>
  <si>
    <t>PL_ZEWD_1422003512_02
590543570300715776</t>
  </si>
  <si>
    <t>30022377</t>
  </si>
  <si>
    <t>Budynek Urzędu Miasta i Gminy 
w Chorzelach</t>
  </si>
  <si>
    <t>PL_ZEWD_1422003109_05
590543570300719286</t>
  </si>
  <si>
    <t>01899407</t>
  </si>
  <si>
    <t>Pawilon sportowy</t>
  </si>
  <si>
    <t>PL_ZEWD_1422003136_06
590543570300719040</t>
  </si>
  <si>
    <t>56129337</t>
  </si>
  <si>
    <t>Mieszkanie komunalne</t>
  </si>
  <si>
    <t>ul. Żabia</t>
  </si>
  <si>
    <t>PL_ZEWD_1422003140_03
590543570300719002</t>
  </si>
  <si>
    <t>13408149</t>
  </si>
  <si>
    <t>mieszkanie komunalne</t>
  </si>
  <si>
    <t>Budynek Gminy</t>
  </si>
  <si>
    <t>PL_ZEWD_1422003099_08
590543570300719385</t>
  </si>
  <si>
    <t>94635045</t>
  </si>
  <si>
    <t xml:space="preserve"> Planowane uruchomienie w 2026 r. 15,3 kWp Prosument</t>
  </si>
  <si>
    <t>budynek gminy 
(po punkcie przedszkolnym)</t>
  </si>
  <si>
    <t>Budynek Gminy 
(biblioteka i świetlica Zaręby)</t>
  </si>
  <si>
    <t>PL_ZEWD_1422003102_01
590543570300719354</t>
  </si>
  <si>
    <t>13814802</t>
  </si>
  <si>
    <t>świetlica 
(w budynku biblioteki)</t>
  </si>
  <si>
    <t>Pompownia ścieków</t>
  </si>
  <si>
    <t>ul. Cmentarna</t>
  </si>
  <si>
    <t>dz. 1602/3</t>
  </si>
  <si>
    <t>590543570301083744</t>
  </si>
  <si>
    <t>pompownia ścieków</t>
  </si>
  <si>
    <t>006-330</t>
  </si>
  <si>
    <t>Gmina Chorzele (oświetlenie uliczne)</t>
  </si>
  <si>
    <t xml:space="preserve">Krzynowłoga Wielka </t>
  </si>
  <si>
    <t>dz. 144</t>
  </si>
  <si>
    <t>590543570301088664</t>
  </si>
  <si>
    <t>dz. 141</t>
  </si>
  <si>
    <t>590543570301088640</t>
  </si>
  <si>
    <t>Świetlica Raszujka</t>
  </si>
  <si>
    <t>dz. 131</t>
  </si>
  <si>
    <t>590543570300606944</t>
  </si>
  <si>
    <t>C12a</t>
  </si>
  <si>
    <t xml:space="preserve"> Planowane uruchomienie w 2027 r. 13,5kWp Prosument</t>
  </si>
  <si>
    <t>dz. 324/5</t>
  </si>
  <si>
    <t>590543570301087124</t>
  </si>
  <si>
    <t>Świetlica Zaręby</t>
  </si>
  <si>
    <t>dz.326/3</t>
  </si>
  <si>
    <t>590543570300713354</t>
  </si>
  <si>
    <t xml:space="preserve">świetlica </t>
  </si>
  <si>
    <t>Zakład Gospodarki Komunalnej 
i Mieszkaniowej w Chorzelach</t>
  </si>
  <si>
    <t>ul. Brzozowa 3,
06-330 Chorzele</t>
  </si>
  <si>
    <t>Zasilanie pompy kanalizacji</t>
  </si>
  <si>
    <t>ul. Grunwaldzka</t>
  </si>
  <si>
    <t>dz. nr 1070/36</t>
  </si>
  <si>
    <t>PL_ZEWD_1422019983_07
590543570301000208</t>
  </si>
  <si>
    <t>56630327</t>
  </si>
  <si>
    <t>zasilanie pompy kanalizacji</t>
  </si>
  <si>
    <t>ul. Spokojna</t>
  </si>
  <si>
    <t>dz. nr 1559</t>
  </si>
  <si>
    <t>PL_ZEWD_1422020026_00
590543570301042475</t>
  </si>
  <si>
    <t>Targowisko - Etap I</t>
  </si>
  <si>
    <t>ul. Zarębska</t>
  </si>
  <si>
    <t>dz. nr 226</t>
  </si>
  <si>
    <t>PL_ZEWD_1422001159_06
590543570300872097</t>
  </si>
  <si>
    <t>56147062</t>
  </si>
  <si>
    <t>Uruchomione 19,2 kWp Prosument</t>
  </si>
  <si>
    <t>Targowisko Miejskie</t>
  </si>
  <si>
    <t>Stacja Uzdatniania Wody Chorzele</t>
  </si>
  <si>
    <t>PL_ZEWD_1422000647_06
590543570301000031</t>
  </si>
  <si>
    <t>Uruchomione 37,2 kWp Prosument</t>
  </si>
  <si>
    <t>Klub Opaleniec</t>
  </si>
  <si>
    <t>Opaleniec 32</t>
  </si>
  <si>
    <t>590543570300995901</t>
  </si>
  <si>
    <t xml:space="preserve">Biuro ZGKiM </t>
  </si>
  <si>
    <t>Brzozowa 3</t>
  </si>
  <si>
    <t>PL_ZEWD_1422000637_07
590543570300999954</t>
  </si>
  <si>
    <t xml:space="preserve">Stacja Uzdatniania Wody </t>
  </si>
  <si>
    <t>PL_ZEWD_1422000642_06
590543570301000000</t>
  </si>
  <si>
    <t xml:space="preserve">Przepompownia ścieków </t>
  </si>
  <si>
    <t>Mostowa</t>
  </si>
  <si>
    <t>PL_ZEWD_1422000640_02
590543570300999985</t>
  </si>
  <si>
    <t>Zygmunta Padlewskiego</t>
  </si>
  <si>
    <t>PL_ZEWD_1422000648_08
590543570301000048</t>
  </si>
  <si>
    <t>PL_ZEWD_1422000649_00
590543570301000055</t>
  </si>
  <si>
    <t>PL_ZEWD_1422000635_03
590543570300999930</t>
  </si>
  <si>
    <t>PL_ZEWD_1422000639_01
590543570300999978</t>
  </si>
  <si>
    <t>PL_ZEWD_1422000636_05
590543570300999947</t>
  </si>
  <si>
    <t>ul. 11 Listopada</t>
  </si>
  <si>
    <t>PL_ZEWD_1422000634_01
590543570300999923</t>
  </si>
  <si>
    <t>Przepompownia wody SUW Zaręby</t>
  </si>
  <si>
    <t>PL_ZEWD_1422000581_02
590543570300999893</t>
  </si>
  <si>
    <t>57299558</t>
  </si>
  <si>
    <t>Oczyszczalnia ścieków Chorzele</t>
  </si>
  <si>
    <t>PL_ZEWD_1422001224_07
590543570301000109</t>
  </si>
  <si>
    <t>B21</t>
  </si>
  <si>
    <t>Kotłownia Zduńska</t>
  </si>
  <si>
    <t>Zduńska</t>
  </si>
  <si>
    <t>35A</t>
  </si>
  <si>
    <t>PL_ZEWD_1422001154_06
590543570301016506</t>
  </si>
  <si>
    <t xml:space="preserve">Fontanna </t>
  </si>
  <si>
    <t>Plac Kościuszki</t>
  </si>
  <si>
    <t>PL_ZEWD_1422001418_02
590543570301000123</t>
  </si>
  <si>
    <t>Przepompownia ścieków</t>
  </si>
  <si>
    <t>PL_ZEWD_1422001587_01
590543570301000154</t>
  </si>
  <si>
    <t>PL_ZEWD_1422001586_09
590543570301000147</t>
  </si>
  <si>
    <t>PL_ZEWD_1422003115_06
590543570300891043</t>
  </si>
  <si>
    <t>dz. 181</t>
  </si>
  <si>
    <t>PL_ZEWD_1422018739_01
590543570300895454</t>
  </si>
  <si>
    <t>Planowane uruchomienie w 2027 r. 1,8 kWp Prosument</t>
  </si>
  <si>
    <t xml:space="preserve">Świetlica </t>
  </si>
  <si>
    <t>PL_ZEWD_1422018891_07
590543570300995734</t>
  </si>
  <si>
    <t>dz. 224</t>
  </si>
  <si>
    <t>PL_ZEWD_1422018885_06
590543570300966840</t>
  </si>
  <si>
    <t>PL_ZEWD_1422018753_07
590543570300979543</t>
  </si>
  <si>
    <t>Bagienice Wielkie</t>
  </si>
  <si>
    <t>dz. nr 335</t>
  </si>
  <si>
    <t>PL_ZEWD_1422018736_05
590543570300979550</t>
  </si>
  <si>
    <t xml:space="preserve">Przepompownia ścieków II </t>
  </si>
  <si>
    <t>dz. nr 170/2</t>
  </si>
  <si>
    <t>PL_ZEWD_1422018980_04
590543570300995314</t>
  </si>
  <si>
    <t>dz.170/14</t>
  </si>
  <si>
    <t>133025146</t>
  </si>
  <si>
    <t>590543570301085397</t>
  </si>
  <si>
    <t>31557480</t>
  </si>
  <si>
    <t>06-332</t>
  </si>
  <si>
    <t xml:space="preserve">Chorzele </t>
  </si>
  <si>
    <t>dz. 668/2</t>
  </si>
  <si>
    <t>31562709</t>
  </si>
  <si>
    <t>Stacja podnoszenia ciśnienia wody</t>
  </si>
  <si>
    <t>dz.566</t>
  </si>
  <si>
    <t>133025145</t>
  </si>
  <si>
    <t>590543570301087247</t>
  </si>
  <si>
    <t>31544384</t>
  </si>
  <si>
    <t>stacja podnoszenia ciśnienia wody</t>
  </si>
  <si>
    <t>PL_ZEWD_1422000641_04
590543570300999992</t>
  </si>
  <si>
    <t>dz. 90/2</t>
  </si>
  <si>
    <t>57299202</t>
  </si>
  <si>
    <t>590543570301091572</t>
  </si>
  <si>
    <t>Przepompownia ścieków (Opaleniec)</t>
  </si>
  <si>
    <t>ul. Stanisława Komosińskiego 1 06-330 Chorzele</t>
  </si>
  <si>
    <t>świetlica wiejska (Krzynowłoga Wielka)</t>
  </si>
  <si>
    <t>dz. 194/1</t>
  </si>
  <si>
    <t>133616115</t>
  </si>
  <si>
    <t>590543570300616059</t>
  </si>
  <si>
    <t>13940339</t>
  </si>
  <si>
    <t>pompownia ścieków (ul. Cmentarna)</t>
  </si>
  <si>
    <t>31477422</t>
  </si>
  <si>
    <t>pompownia ścieków sanitarnych ul. Cmentarna</t>
  </si>
  <si>
    <t>pompownia ścieków (ul. Polna)</t>
  </si>
  <si>
    <t>dz. 60/11</t>
  </si>
  <si>
    <t>590543570301094115</t>
  </si>
  <si>
    <t>pompownia ścieków (ul. Jana III Sobieskiego)</t>
  </si>
  <si>
    <t>dz. 1712/15</t>
  </si>
  <si>
    <t>590543570301095419</t>
  </si>
  <si>
    <t>pompownia ścieków (ul. Królowej Bony)</t>
  </si>
  <si>
    <t>dz. 661/1</t>
  </si>
  <si>
    <t>590543570301095426</t>
  </si>
  <si>
    <t>2. Ośrodek Upowszechniania Kultury w Chorzelach , ul. Ogrodowa 7, 06-330 Chorzele, NIP 761-11-01-142</t>
  </si>
  <si>
    <t>Nabywca</t>
  </si>
  <si>
    <t>NIP</t>
  </si>
  <si>
    <t>Odbiorca</t>
  </si>
  <si>
    <t>Ośrodek Upowszechniania Kultury w Chorzelach</t>
  </si>
  <si>
    <t>ul. Ogrodowa</t>
  </si>
  <si>
    <t>761-11-01-142</t>
  </si>
  <si>
    <t>Ośrodek Upowszechniania Kultury 
w Chorzelach</t>
  </si>
  <si>
    <t>Ogrodowa 7
06-330 Chorzele</t>
  </si>
  <si>
    <t>PL_ZEWD_1422003101_09
590543570300719361</t>
  </si>
  <si>
    <t>56129333</t>
  </si>
  <si>
    <t>Ośrodek Upowszechniania Kultury</t>
  </si>
  <si>
    <t>3.  Miejsko Gminna Biblioteka Publiczna w Chorzelach, ul. Ogrodowa 7, 06-330 Chorzele, NIP:  761-15-32-221</t>
  </si>
  <si>
    <t>Miejsko Gminna Biblioteka Publiczna w Chorzelach</t>
  </si>
  <si>
    <t>761-153-22-21</t>
  </si>
  <si>
    <t>Miejsko Gminna Biblioteka Publiczna 
w Chorzelach</t>
  </si>
  <si>
    <t>PL_ZEWD_1422003104_5
590543570300719330</t>
  </si>
  <si>
    <t>56907826</t>
  </si>
  <si>
    <t>Miejsko Gminna Biblioteka Publiczna</t>
  </si>
  <si>
    <t>PL_ZEWD_1422003103_03
590543570300719347</t>
  </si>
  <si>
    <t>30582519</t>
  </si>
  <si>
    <t>PL_ZEWD_1422003105_07
590543570300719323</t>
  </si>
  <si>
    <t>83777589</t>
  </si>
  <si>
    <t>Razem</t>
  </si>
  <si>
    <t>kW</t>
  </si>
  <si>
    <t>kWh</t>
  </si>
  <si>
    <t>761-15-04-562</t>
  </si>
  <si>
    <t>Prosument</t>
  </si>
  <si>
    <t xml:space="preserve">Moc </t>
  </si>
  <si>
    <t>Moc 
przez 12 m-cy</t>
  </si>
  <si>
    <t>Ilość PPE</t>
  </si>
  <si>
    <t>Ilość PPE 
przez 
12 m-cy</t>
  </si>
  <si>
    <t>Zużycie 
12 m-cy 
SUMA
(kWh)</t>
  </si>
  <si>
    <t>Zużycie 
12 m-cy 
CAŁODOBOWA
(kWh)</t>
  </si>
  <si>
    <t>Zużycie 
12 m-cy 
I STREFA
(kWh)</t>
  </si>
  <si>
    <t>Zużycie 
12 m-cy 
II STREFA
(kWh)</t>
  </si>
  <si>
    <t>Opłata mocowa dla PPE z mocą powyżej 16 kW</t>
  </si>
  <si>
    <t>ilość PPE do 16 kW w szt.</t>
  </si>
  <si>
    <t>Ilość PPE w szt. zużycie do 500 kWh</t>
  </si>
  <si>
    <t>Ilość PPE w szt.  Zużycie od 500 kWh do 1200 kWh</t>
  </si>
  <si>
    <t>Ilość PPE w szt.  Zużycie od 1200 kWh do 2800 kWh</t>
  </si>
  <si>
    <t>Ilość PPE w szt.  Zużycie powyżej 2800 kWh</t>
  </si>
  <si>
    <t>zużycie do 500 kWh Ilość PPE w szt.  rocznie</t>
  </si>
  <si>
    <t>zużycie od 500 kWh do 1200 kWh Ilość PPE w szt.  Rocznie</t>
  </si>
  <si>
    <t>zużycie od 1200 kWh do 2800 kWh ilość PPE w szt.  rocznie</t>
  </si>
  <si>
    <t>zużycie powyżej 2800 kWh Ilość PPE w szt.  Rocznie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</si>
</sst>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12" x14ac:knownFonts="1"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name val="Arial"/>
      <family val="2"/>
      <charset val="1"/>
    </font>
    <font>
      <sz val="10"/>
      <name val="Aptos Narrow"/>
      <family val="2"/>
      <charset val="238"/>
    </font>
    <font>
      <sz val="10"/>
      <color rgb="FF000000"/>
      <name val="Aptos Narrow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D9D9D9"/>
        <bgColor rgb="FFDCEAF7"/>
      </patternFill>
    </fill>
    <fill>
      <patternFill patternType="solid">
        <fgColor rgb="FFF2F2F2"/>
        <bgColor rgb="FFE2F0D9"/>
      </patternFill>
    </fill>
    <fill>
      <patternFill patternType="solid">
        <fgColor rgb="FFFBE5D6"/>
        <bgColor rgb="FFFBE3D6"/>
      </patternFill>
    </fill>
    <fill>
      <patternFill patternType="solid">
        <fgColor rgb="FFFBE3D6"/>
        <bgColor rgb="FFFBE5D6"/>
      </patternFill>
    </fill>
    <fill>
      <patternFill patternType="solid">
        <fgColor rgb="FFD9F2D0"/>
        <bgColor rgb="FFE2F0D9"/>
      </patternFill>
    </fill>
    <fill>
      <patternFill patternType="solid">
        <fgColor rgb="FFCBF3C7"/>
        <bgColor rgb="FFD9F2D0"/>
      </patternFill>
    </fill>
    <fill>
      <patternFill patternType="solid">
        <fgColor rgb="FFFFFF00"/>
        <bgColor rgb="FFD4EA6B"/>
      </patternFill>
    </fill>
    <fill>
      <patternFill patternType="solid">
        <fgColor rgb="FFFFFFFF"/>
        <bgColor rgb="FFF2F2F2"/>
      </patternFill>
    </fill>
    <fill>
      <patternFill patternType="solid">
        <fgColor rgb="FFDCEAF7"/>
        <bgColor rgb="FFDEEBF7"/>
      </patternFill>
    </fill>
    <fill>
      <patternFill patternType="solid">
        <fgColor rgb="FFDEEBF7"/>
        <bgColor rgb="FFDCEAF7"/>
      </patternFill>
    </fill>
    <fill>
      <patternFill patternType="solid">
        <fgColor rgb="FFD4EA6B"/>
        <bgColor rgb="FFBBE33D"/>
      </patternFill>
    </fill>
    <fill>
      <patternFill patternType="solid">
        <fgColor rgb="FFBBE33D"/>
        <bgColor rgb="FFD4EA6B"/>
      </patternFill>
    </fill>
    <fill>
      <patternFill patternType="solid">
        <fgColor rgb="FF92D050"/>
        <bgColor rgb="FFBBE33D"/>
      </patternFill>
    </fill>
    <fill>
      <patternFill patternType="solid">
        <fgColor rgb="FFFFF2CC"/>
        <bgColor rgb="FFFBE5D6"/>
      </patternFill>
    </fill>
    <fill>
      <patternFill patternType="solid">
        <fgColor rgb="FFE2F0D9"/>
        <bgColor rgb="FFD9F2D0"/>
      </patternFill>
    </fill>
    <fill>
      <patternFill patternType="solid">
        <fgColor theme="9" tint="0.79998168889431442"/>
        <bgColor rgb="FFD4EA6B"/>
      </patternFill>
    </fill>
  </fills>
  <borders count="40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hair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11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1" fontId="3" fillId="7" borderId="3" xfId="0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/>
    </xf>
    <xf numFmtId="49" fontId="3" fillId="7" borderId="3" xfId="1" applyNumberFormat="1" applyFont="1" applyFill="1" applyBorder="1" applyAlignment="1">
      <alignment horizontal="center" vertical="center"/>
    </xf>
    <xf numFmtId="1" fontId="3" fillId="7" borderId="3" xfId="1" applyNumberFormat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49" fontId="3" fillId="7" borderId="4" xfId="1" applyNumberFormat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1" fontId="3" fillId="7" borderId="4" xfId="1" applyNumberFormat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7" borderId="0" xfId="1" applyFont="1" applyFill="1" applyAlignment="1">
      <alignment horizontal="center" vertical="center"/>
    </xf>
    <xf numFmtId="49" fontId="3" fillId="7" borderId="0" xfId="1" applyNumberFormat="1" applyFont="1" applyFill="1" applyAlignment="1">
      <alignment horizontal="center" vertical="center"/>
    </xf>
    <xf numFmtId="49" fontId="3" fillId="7" borderId="7" xfId="1" applyNumberFormat="1" applyFont="1" applyFill="1" applyBorder="1" applyAlignment="1">
      <alignment horizontal="center" vertical="center"/>
    </xf>
    <xf numFmtId="49" fontId="3" fillId="7" borderId="6" xfId="0" applyNumberFormat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1" fontId="3" fillId="7" borderId="6" xfId="0" applyNumberFormat="1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164" fontId="3" fillId="7" borderId="3" xfId="0" applyNumberFormat="1" applyFont="1" applyFill="1" applyBorder="1" applyAlignment="1">
      <alignment horizontal="center" vertical="center" wrapText="1"/>
    </xf>
    <xf numFmtId="0" fontId="1" fillId="10" borderId="0" xfId="0" applyFont="1" applyFill="1"/>
    <xf numFmtId="0" fontId="0" fillId="10" borderId="0" xfId="0" applyFill="1"/>
    <xf numFmtId="49" fontId="3" fillId="7" borderId="4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1" fontId="3" fillId="7" borderId="4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1" fontId="6" fillId="7" borderId="3" xfId="0" applyNumberFormat="1" applyFont="1" applyFill="1" applyBorder="1" applyAlignment="1">
      <alignment horizontal="center" vertical="center" wrapText="1"/>
    </xf>
    <xf numFmtId="1" fontId="6" fillId="9" borderId="3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49" fontId="6" fillId="7" borderId="6" xfId="0" applyNumberFormat="1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49" fontId="3" fillId="12" borderId="3" xfId="0" applyNumberFormat="1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3" xfId="1" applyFont="1" applyFill="1" applyBorder="1" applyAlignment="1">
      <alignment horizontal="center" vertical="center"/>
    </xf>
    <xf numFmtId="0" fontId="3" fillId="12" borderId="3" xfId="1" applyFont="1" applyFill="1" applyBorder="1" applyAlignment="1">
      <alignment horizontal="center" vertical="center" wrapText="1"/>
    </xf>
    <xf numFmtId="0" fontId="3" fillId="12" borderId="4" xfId="1" applyFont="1" applyFill="1" applyBorder="1" applyAlignment="1">
      <alignment horizontal="center" vertical="center"/>
    </xf>
    <xf numFmtId="49" fontId="3" fillId="12" borderId="7" xfId="1" applyNumberFormat="1" applyFont="1" applyFill="1" applyBorder="1" applyAlignment="1">
      <alignment horizontal="center" vertical="center"/>
    </xf>
    <xf numFmtId="49" fontId="3" fillId="12" borderId="3" xfId="1" applyNumberFormat="1" applyFont="1" applyFill="1" applyBorder="1" applyAlignment="1">
      <alignment horizontal="center" vertical="center"/>
    </xf>
    <xf numFmtId="49" fontId="3" fillId="12" borderId="3" xfId="1" applyNumberFormat="1" applyFont="1" applyFill="1" applyBorder="1" applyAlignment="1">
      <alignment horizontal="center" vertical="center" wrapText="1"/>
    </xf>
    <xf numFmtId="49" fontId="3" fillId="9" borderId="3" xfId="1" applyNumberFormat="1" applyFont="1" applyFill="1" applyBorder="1" applyAlignment="1">
      <alignment horizontal="center" vertical="center"/>
    </xf>
    <xf numFmtId="1" fontId="3" fillId="12" borderId="3" xfId="1" applyNumberFormat="1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 wrapText="1"/>
    </xf>
    <xf numFmtId="0" fontId="3" fillId="12" borderId="4" xfId="1" applyFont="1" applyFill="1" applyBorder="1" applyAlignment="1">
      <alignment horizontal="center" vertical="center" wrapText="1"/>
    </xf>
    <xf numFmtId="49" fontId="3" fillId="12" borderId="13" xfId="1" applyNumberFormat="1" applyFont="1" applyFill="1" applyBorder="1" applyAlignment="1">
      <alignment horizontal="center" vertical="center"/>
    </xf>
    <xf numFmtId="49" fontId="3" fillId="12" borderId="4" xfId="0" applyNumberFormat="1" applyFont="1" applyFill="1" applyBorder="1" applyAlignment="1">
      <alignment horizontal="center" vertical="center"/>
    </xf>
    <xf numFmtId="49" fontId="3" fillId="12" borderId="4" xfId="1" applyNumberFormat="1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/>
    </xf>
    <xf numFmtId="1" fontId="3" fillId="12" borderId="4" xfId="0" applyNumberFormat="1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49" fontId="3" fillId="12" borderId="3" xfId="0" applyNumberFormat="1" applyFont="1" applyFill="1" applyBorder="1" applyAlignment="1">
      <alignment horizontal="center" vertical="center"/>
    </xf>
    <xf numFmtId="1" fontId="3" fillId="1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13" borderId="3" xfId="0" applyNumberFormat="1" applyFont="1" applyFill="1" applyBorder="1" applyAlignment="1">
      <alignment horizontal="center" vertical="center"/>
    </xf>
    <xf numFmtId="49" fontId="3" fillId="14" borderId="3" xfId="0" applyNumberFormat="1" applyFont="1" applyFill="1" applyBorder="1" applyAlignment="1">
      <alignment horizontal="center" vertical="center" wrapText="1"/>
    </xf>
    <xf numFmtId="49" fontId="3" fillId="11" borderId="3" xfId="0" applyNumberFormat="1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/>
    </xf>
    <xf numFmtId="49" fontId="3" fillId="11" borderId="3" xfId="0" applyNumberFormat="1" applyFont="1" applyFill="1" applyBorder="1" applyAlignment="1">
      <alignment horizontal="center" vertical="center"/>
    </xf>
    <xf numFmtId="1" fontId="3" fillId="11" borderId="3" xfId="0" applyNumberFormat="1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49" fontId="3" fillId="11" borderId="14" xfId="0" applyNumberFormat="1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/>
    </xf>
    <xf numFmtId="49" fontId="3" fillId="11" borderId="14" xfId="0" applyNumberFormat="1" applyFont="1" applyFill="1" applyBorder="1" applyAlignment="1">
      <alignment horizontal="center" vertical="center"/>
    </xf>
    <xf numFmtId="0" fontId="3" fillId="11" borderId="14" xfId="1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 wrapText="1"/>
    </xf>
    <xf numFmtId="1" fontId="8" fillId="11" borderId="14" xfId="0" applyNumberFormat="1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49" fontId="3" fillId="11" borderId="15" xfId="0" applyNumberFormat="1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/>
    </xf>
    <xf numFmtId="49" fontId="3" fillId="11" borderId="16" xfId="0" applyNumberFormat="1" applyFont="1" applyFill="1" applyBorder="1" applyAlignment="1">
      <alignment horizontal="center" vertical="center"/>
    </xf>
    <xf numFmtId="49" fontId="3" fillId="11" borderId="16" xfId="0" applyNumberFormat="1" applyFont="1" applyFill="1" applyBorder="1" applyAlignment="1">
      <alignment horizontal="center" vertical="center" wrapText="1"/>
    </xf>
    <xf numFmtId="0" fontId="3" fillId="9" borderId="16" xfId="1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1" fontId="8" fillId="11" borderId="4" xfId="0" applyNumberFormat="1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49" fontId="3" fillId="11" borderId="0" xfId="0" applyNumberFormat="1" applyFont="1" applyFill="1" applyAlignment="1">
      <alignment horizontal="center" vertical="center" wrapText="1"/>
    </xf>
    <xf numFmtId="0" fontId="3" fillId="11" borderId="3" xfId="1" applyFont="1" applyFill="1" applyBorder="1" applyAlignment="1">
      <alignment horizontal="center" vertical="center"/>
    </xf>
    <xf numFmtId="1" fontId="8" fillId="11" borderId="3" xfId="0" applyNumberFormat="1" applyFont="1" applyFill="1" applyBorder="1" applyAlignment="1">
      <alignment horizontal="center" vertical="center" wrapText="1"/>
    </xf>
    <xf numFmtId="0" fontId="0" fillId="15" borderId="0" xfId="0" applyFill="1"/>
    <xf numFmtId="0" fontId="3" fillId="11" borderId="17" xfId="0" applyFont="1" applyFill="1" applyBorder="1" applyAlignment="1">
      <alignment horizontal="center" vertical="center" wrapText="1"/>
    </xf>
    <xf numFmtId="49" fontId="3" fillId="11" borderId="18" xfId="0" applyNumberFormat="1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49" fontId="3" fillId="11" borderId="21" xfId="0" applyNumberFormat="1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/>
    </xf>
    <xf numFmtId="49" fontId="3" fillId="11" borderId="4" xfId="0" applyNumberFormat="1" applyFont="1" applyFill="1" applyBorder="1" applyAlignment="1">
      <alignment horizontal="center" vertical="center"/>
    </xf>
    <xf numFmtId="49" fontId="3" fillId="11" borderId="4" xfId="0" applyNumberFormat="1" applyFont="1" applyFill="1" applyBorder="1" applyAlignment="1">
      <alignment horizontal="center" vertical="center" wrapText="1"/>
    </xf>
    <xf numFmtId="0" fontId="3" fillId="11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1" fillId="0" borderId="0" xfId="0" applyNumberFormat="1" applyFont="1"/>
    <xf numFmtId="0" fontId="8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1" fontId="8" fillId="4" borderId="6" xfId="0" applyNumberFormat="1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49" fontId="3" fillId="16" borderId="3" xfId="0" applyNumberFormat="1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1" fontId="3" fillId="16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10" fillId="3" borderId="22" xfId="0" applyFont="1" applyFill="1" applyBorder="1" applyAlignment="1">
      <alignment horizontal="center" vertical="center"/>
    </xf>
    <xf numFmtId="0" fontId="10" fillId="16" borderId="23" xfId="0" applyFont="1" applyFill="1" applyBorder="1" applyAlignment="1">
      <alignment horizontal="center" vertical="center"/>
    </xf>
    <xf numFmtId="0" fontId="10" fillId="16" borderId="22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 wrapText="1"/>
    </xf>
    <xf numFmtId="0" fontId="4" fillId="17" borderId="22" xfId="0" applyFont="1" applyFill="1" applyBorder="1" applyAlignment="1">
      <alignment horizontal="center" vertical="center" wrapText="1"/>
    </xf>
    <xf numFmtId="0" fontId="4" fillId="17" borderId="24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0" fillId="4" borderId="27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8" fillId="16" borderId="28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17" borderId="24" xfId="0" applyFont="1" applyFill="1" applyBorder="1" applyAlignment="1">
      <alignment horizontal="center"/>
    </xf>
    <xf numFmtId="0" fontId="8" fillId="17" borderId="29" xfId="0" applyFont="1" applyFill="1" applyBorder="1" applyAlignment="1">
      <alignment horizontal="center"/>
    </xf>
    <xf numFmtId="0" fontId="8" fillId="17" borderId="30" xfId="0" applyFont="1" applyFill="1" applyBorder="1" applyAlignment="1">
      <alignment horizontal="center"/>
    </xf>
    <xf numFmtId="0" fontId="8" fillId="17" borderId="31" xfId="0" applyFont="1" applyFill="1" applyBorder="1" applyAlignment="1">
      <alignment horizontal="center"/>
    </xf>
    <xf numFmtId="1" fontId="8" fillId="9" borderId="28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4" borderId="28" xfId="0" applyFont="1" applyFill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0" fontId="8" fillId="17" borderId="32" xfId="0" applyFont="1" applyFill="1" applyBorder="1" applyAlignment="1">
      <alignment horizontal="center"/>
    </xf>
    <xf numFmtId="0" fontId="8" fillId="17" borderId="33" xfId="0" applyFont="1" applyFill="1" applyBorder="1" applyAlignment="1">
      <alignment horizontal="center"/>
    </xf>
    <xf numFmtId="0" fontId="8" fillId="17" borderId="34" xfId="0" applyFont="1" applyFill="1" applyBorder="1" applyAlignment="1">
      <alignment horizontal="center"/>
    </xf>
    <xf numFmtId="0" fontId="8" fillId="17" borderId="35" xfId="0" applyFont="1" applyFill="1" applyBorder="1" applyAlignment="1">
      <alignment horizontal="center"/>
    </xf>
    <xf numFmtId="1" fontId="8" fillId="17" borderId="32" xfId="0" applyNumberFormat="1" applyFont="1" applyFill="1" applyBorder="1" applyAlignment="1">
      <alignment horizontal="center"/>
    </xf>
    <xf numFmtId="1" fontId="8" fillId="17" borderId="33" xfId="0" applyNumberFormat="1" applyFont="1" applyFill="1" applyBorder="1" applyAlignment="1">
      <alignment horizontal="center"/>
    </xf>
    <xf numFmtId="1" fontId="8" fillId="17" borderId="34" xfId="0" applyNumberFormat="1" applyFont="1" applyFill="1" applyBorder="1" applyAlignment="1">
      <alignment horizontal="center"/>
    </xf>
    <xf numFmtId="1" fontId="8" fillId="17" borderId="35" xfId="0" applyNumberFormat="1" applyFont="1" applyFill="1" applyBorder="1" applyAlignment="1">
      <alignment horizontal="center"/>
    </xf>
    <xf numFmtId="1" fontId="8" fillId="12" borderId="28" xfId="0" applyNumberFormat="1" applyFont="1" applyFill="1" applyBorder="1" applyAlignment="1">
      <alignment horizontal="center"/>
    </xf>
    <xf numFmtId="0" fontId="10" fillId="4" borderId="36" xfId="0" applyFont="1" applyFill="1" applyBorder="1" applyAlignment="1">
      <alignment horizontal="center"/>
    </xf>
    <xf numFmtId="0" fontId="8" fillId="16" borderId="36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1" fontId="8" fillId="17" borderId="37" xfId="0" applyNumberFormat="1" applyFont="1" applyFill="1" applyBorder="1" applyAlignment="1">
      <alignment horizontal="center"/>
    </xf>
    <xf numFmtId="1" fontId="8" fillId="17" borderId="38" xfId="0" applyNumberFormat="1" applyFont="1" applyFill="1" applyBorder="1" applyAlignment="1">
      <alignment horizontal="center"/>
    </xf>
    <xf numFmtId="0" fontId="8" fillId="17" borderId="39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10" fillId="16" borderId="22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/>
    </xf>
    <xf numFmtId="0" fontId="10" fillId="17" borderId="22" xfId="0" applyFont="1" applyFill="1" applyBorder="1" applyAlignment="1">
      <alignment horizontal="center"/>
    </xf>
    <xf numFmtId="1" fontId="10" fillId="17" borderId="23" xfId="0" applyNumberFormat="1" applyFont="1" applyFill="1" applyBorder="1" applyAlignment="1">
      <alignment horizontal="center"/>
    </xf>
    <xf numFmtId="1" fontId="11" fillId="12" borderId="2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" fontId="0" fillId="0" borderId="0" xfId="0" applyNumberFormat="1"/>
    <xf numFmtId="0" fontId="6" fillId="18" borderId="3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6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D4EA6B"/>
      <rgbColor rgb="FF00FFFF"/>
      <rgbColor rgb="FF800080"/>
      <rgbColor rgb="FF800000"/>
      <rgbColor rgb="FF008080"/>
      <rgbColor rgb="FF0000FF"/>
      <rgbColor rgb="FF00CCFF"/>
      <rgbColor rgb="FFDCEAF7"/>
      <rgbColor rgb="FFCBF3C7"/>
      <rgbColor rgb="FFFBE5D6"/>
      <rgbColor rgb="FFD9F2D0"/>
      <rgbColor rgb="FFE2F0D9"/>
      <rgbColor rgb="FFF2F2F2"/>
      <rgbColor rgb="FFFBE3D6"/>
      <rgbColor rgb="FF3366FF"/>
      <rgbColor rgb="FF33CCCC"/>
      <rgbColor rgb="FF92D050"/>
      <rgbColor rgb="FFBBE33D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7"/>
  <sheetViews>
    <sheetView tabSelected="1" topLeftCell="A113" zoomScaleNormal="100" workbookViewId="0">
      <selection activeCell="G118" sqref="G118"/>
    </sheetView>
  </sheetViews>
  <sheetFormatPr defaultColWidth="17.42578125" defaultRowHeight="15" x14ac:dyDescent="0.25"/>
  <cols>
    <col min="1" max="1" width="4.85546875" style="4" customWidth="1"/>
    <col min="2" max="2" width="24.42578125" style="4" customWidth="1"/>
    <col min="3" max="3" width="25.28515625" style="4" customWidth="1"/>
    <col min="4" max="4" width="3" style="4" customWidth="1"/>
    <col min="5" max="5" width="11" style="4" customWidth="1"/>
    <col min="6" max="6" width="8.5703125" style="4" customWidth="1"/>
    <col min="7" max="7" width="13.42578125" style="4" customWidth="1"/>
    <col min="8" max="8" width="34.28515625" style="4" customWidth="1"/>
    <col min="9" max="10" width="29.42578125" style="4" customWidth="1"/>
    <col min="11" max="11" width="34.28515625" style="4" customWidth="1"/>
    <col min="12" max="12" width="21.85546875" style="4" customWidth="1"/>
    <col min="13" max="13" width="12.7109375" style="4" customWidth="1"/>
    <col min="14" max="14" width="11" style="4" customWidth="1"/>
    <col min="15" max="15" width="8.5703125" style="5" customWidth="1"/>
    <col min="16" max="16" width="12.140625" style="5" customWidth="1"/>
    <col min="17" max="17" width="25" style="5" customWidth="1"/>
    <col min="18" max="18" width="18" style="6" customWidth="1"/>
    <col min="19" max="20" width="8.7109375" style="4" customWidth="1"/>
    <col min="21" max="21" width="10.5703125" style="4" customWidth="1"/>
    <col min="22" max="22" width="11.5703125" style="4" customWidth="1"/>
    <col min="23" max="24" width="11.28515625" style="4" customWidth="1"/>
    <col min="25" max="25" width="14.42578125" style="4" customWidth="1"/>
    <col min="26" max="26" width="30.5703125" style="4" customWidth="1"/>
    <col min="27" max="27" width="17.28515625" style="4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5.849999999999994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spans="1:26" ht="25.5" x14ac:dyDescent="0.25">
      <c r="A5" s="10">
        <v>1</v>
      </c>
      <c r="B5" s="10" t="s">
        <v>25</v>
      </c>
      <c r="C5" s="10" t="s">
        <v>26</v>
      </c>
      <c r="D5" s="10">
        <v>1</v>
      </c>
      <c r="E5" s="11" t="s">
        <v>27</v>
      </c>
      <c r="F5" s="10" t="s">
        <v>28</v>
      </c>
      <c r="G5" s="10" t="s">
        <v>29</v>
      </c>
      <c r="H5" s="10" t="str">
        <f>K5</f>
        <v>Centrum Usług Wspólnych w Chorzelach</v>
      </c>
      <c r="I5" s="10" t="s">
        <v>30</v>
      </c>
      <c r="J5" s="10">
        <v>7611562357</v>
      </c>
      <c r="K5" s="10" t="s">
        <v>31</v>
      </c>
      <c r="L5" s="10" t="s">
        <v>32</v>
      </c>
      <c r="M5" s="10">
        <v>1</v>
      </c>
      <c r="N5" s="11" t="s">
        <v>27</v>
      </c>
      <c r="O5" s="11" t="s">
        <v>28</v>
      </c>
      <c r="P5" s="11">
        <v>131011120</v>
      </c>
      <c r="Q5" s="11" t="s">
        <v>33</v>
      </c>
      <c r="R5" s="11" t="s">
        <v>34</v>
      </c>
      <c r="S5" s="10">
        <v>6</v>
      </c>
      <c r="T5" s="10" t="s">
        <v>35</v>
      </c>
      <c r="U5" s="12">
        <f>X5</f>
        <v>3694</v>
      </c>
      <c r="V5" s="12"/>
      <c r="W5" s="12"/>
      <c r="X5" s="12">
        <v>3694</v>
      </c>
      <c r="Y5" s="10"/>
      <c r="Z5" s="13" t="s">
        <v>36</v>
      </c>
    </row>
    <row r="6" spans="1:26" ht="38.25" x14ac:dyDescent="0.25">
      <c r="A6" s="10">
        <v>2</v>
      </c>
      <c r="B6" s="10" t="s">
        <v>25</v>
      </c>
      <c r="C6" s="10" t="s">
        <v>26</v>
      </c>
      <c r="D6" s="10">
        <v>1</v>
      </c>
      <c r="E6" s="11" t="s">
        <v>27</v>
      </c>
      <c r="F6" s="10" t="s">
        <v>28</v>
      </c>
      <c r="G6" s="10" t="s">
        <v>29</v>
      </c>
      <c r="H6" s="10" t="s">
        <v>37</v>
      </c>
      <c r="I6" s="10" t="s">
        <v>38</v>
      </c>
      <c r="J6" s="10">
        <v>7611403475</v>
      </c>
      <c r="K6" s="10" t="s">
        <v>37</v>
      </c>
      <c r="L6" s="10" t="s">
        <v>39</v>
      </c>
      <c r="M6" s="10">
        <v>15</v>
      </c>
      <c r="N6" s="11" t="s">
        <v>27</v>
      </c>
      <c r="O6" s="11" t="s">
        <v>28</v>
      </c>
      <c r="P6" s="11">
        <v>133607118</v>
      </c>
      <c r="Q6" s="14" t="s">
        <v>40</v>
      </c>
      <c r="R6" s="11" t="s">
        <v>41</v>
      </c>
      <c r="S6" s="10">
        <v>10</v>
      </c>
      <c r="T6" s="10" t="s">
        <v>42</v>
      </c>
      <c r="U6" s="12"/>
      <c r="V6" s="12">
        <f>X6*0.35</f>
        <v>4585</v>
      </c>
      <c r="W6" s="12">
        <f>X6-V6</f>
        <v>8515</v>
      </c>
      <c r="X6" s="12">
        <v>13100</v>
      </c>
      <c r="Y6" s="10"/>
      <c r="Z6" s="13" t="s">
        <v>43</v>
      </c>
    </row>
    <row r="7" spans="1:26" ht="38.25" x14ac:dyDescent="0.25">
      <c r="A7" s="10">
        <v>3</v>
      </c>
      <c r="B7" s="15" t="s">
        <v>25</v>
      </c>
      <c r="C7" s="15" t="s">
        <v>26</v>
      </c>
      <c r="D7" s="15">
        <v>1</v>
      </c>
      <c r="E7" s="16" t="s">
        <v>27</v>
      </c>
      <c r="F7" s="15" t="s">
        <v>28</v>
      </c>
      <c r="G7" s="15" t="s">
        <v>29</v>
      </c>
      <c r="H7" s="15" t="s">
        <v>44</v>
      </c>
      <c r="I7" s="15" t="s">
        <v>45</v>
      </c>
      <c r="J7" s="15">
        <v>7611403417</v>
      </c>
      <c r="K7" s="15" t="s">
        <v>44</v>
      </c>
      <c r="L7" s="15" t="s">
        <v>46</v>
      </c>
      <c r="M7" s="15">
        <v>41</v>
      </c>
      <c r="N7" s="16" t="s">
        <v>47</v>
      </c>
      <c r="O7" s="16" t="s">
        <v>46</v>
      </c>
      <c r="P7" s="16">
        <v>133634153</v>
      </c>
      <c r="Q7" s="17" t="s">
        <v>48</v>
      </c>
      <c r="R7" s="16" t="s">
        <v>49</v>
      </c>
      <c r="S7" s="10">
        <v>32</v>
      </c>
      <c r="T7" s="10" t="s">
        <v>42</v>
      </c>
      <c r="U7" s="12"/>
      <c r="V7" s="12">
        <f>X7*0.35</f>
        <v>3073</v>
      </c>
      <c r="W7" s="12">
        <f>X7-V7</f>
        <v>5707</v>
      </c>
      <c r="X7" s="12">
        <v>8780</v>
      </c>
      <c r="Y7" s="10"/>
      <c r="Z7" s="13" t="s">
        <v>43</v>
      </c>
    </row>
    <row r="8" spans="1:26" ht="38.25" x14ac:dyDescent="0.25">
      <c r="A8" s="10">
        <v>4</v>
      </c>
      <c r="B8" s="15" t="s">
        <v>25</v>
      </c>
      <c r="C8" s="15" t="s">
        <v>26</v>
      </c>
      <c r="D8" s="15">
        <v>1</v>
      </c>
      <c r="E8" s="16" t="s">
        <v>27</v>
      </c>
      <c r="F8" s="15" t="s">
        <v>28</v>
      </c>
      <c r="G8" s="15" t="s">
        <v>29</v>
      </c>
      <c r="H8" s="15" t="s">
        <v>44</v>
      </c>
      <c r="I8" s="15" t="s">
        <v>45</v>
      </c>
      <c r="J8" s="15">
        <v>7611403417</v>
      </c>
      <c r="K8" s="15" t="s">
        <v>44</v>
      </c>
      <c r="L8" s="15" t="s">
        <v>46</v>
      </c>
      <c r="M8" s="15">
        <v>41</v>
      </c>
      <c r="N8" s="16" t="s">
        <v>27</v>
      </c>
      <c r="O8" s="16" t="s">
        <v>28</v>
      </c>
      <c r="P8" s="16" t="s">
        <v>50</v>
      </c>
      <c r="Q8" s="17" t="s">
        <v>51</v>
      </c>
      <c r="R8" s="16" t="s">
        <v>52</v>
      </c>
      <c r="S8" s="10">
        <v>36</v>
      </c>
      <c r="T8" s="10" t="s">
        <v>42</v>
      </c>
      <c r="U8" s="12"/>
      <c r="V8" s="12">
        <f>X8*0.35</f>
        <v>3290</v>
      </c>
      <c r="W8" s="12">
        <f>X8-V8</f>
        <v>6110</v>
      </c>
      <c r="X8" s="12">
        <v>9400</v>
      </c>
      <c r="Y8" s="10"/>
      <c r="Z8" s="13" t="s">
        <v>43</v>
      </c>
    </row>
    <row r="9" spans="1:26" ht="25.5" x14ac:dyDescent="0.25">
      <c r="A9" s="10">
        <v>5</v>
      </c>
      <c r="B9" s="10" t="s">
        <v>25</v>
      </c>
      <c r="C9" s="10" t="s">
        <v>26</v>
      </c>
      <c r="D9" s="10">
        <v>1</v>
      </c>
      <c r="E9" s="11" t="s">
        <v>27</v>
      </c>
      <c r="F9" s="10" t="s">
        <v>28</v>
      </c>
      <c r="G9" s="10" t="s">
        <v>29</v>
      </c>
      <c r="H9" s="10" t="s">
        <v>53</v>
      </c>
      <c r="I9" s="10" t="s">
        <v>54</v>
      </c>
      <c r="J9" s="10">
        <v>7611403386</v>
      </c>
      <c r="K9" s="10" t="s">
        <v>53</v>
      </c>
      <c r="L9" s="10" t="s">
        <v>55</v>
      </c>
      <c r="M9" s="10">
        <v>18</v>
      </c>
      <c r="N9" s="11" t="s">
        <v>27</v>
      </c>
      <c r="O9" s="11" t="s">
        <v>28</v>
      </c>
      <c r="P9" s="11">
        <v>133616135</v>
      </c>
      <c r="Q9" s="14" t="s">
        <v>56</v>
      </c>
      <c r="R9" s="11" t="s">
        <v>57</v>
      </c>
      <c r="S9" s="10">
        <v>25</v>
      </c>
      <c r="T9" s="10" t="s">
        <v>42</v>
      </c>
      <c r="U9" s="12"/>
      <c r="V9" s="12">
        <f>X9*0.35</f>
        <v>2975</v>
      </c>
      <c r="W9" s="12">
        <f>X9-V9</f>
        <v>5525</v>
      </c>
      <c r="X9" s="12">
        <v>8500</v>
      </c>
      <c r="Y9" s="10"/>
      <c r="Z9" s="13" t="s">
        <v>43</v>
      </c>
    </row>
    <row r="10" spans="1:26" ht="45" customHeight="1" x14ac:dyDescent="0.25">
      <c r="A10" s="10">
        <v>6</v>
      </c>
      <c r="B10" s="15" t="s">
        <v>25</v>
      </c>
      <c r="C10" s="15" t="s">
        <v>26</v>
      </c>
      <c r="D10" s="15">
        <v>1</v>
      </c>
      <c r="E10" s="16" t="s">
        <v>27</v>
      </c>
      <c r="F10" s="15" t="s">
        <v>28</v>
      </c>
      <c r="G10" s="15" t="s">
        <v>29</v>
      </c>
      <c r="H10" s="15" t="s">
        <v>58</v>
      </c>
      <c r="I10" s="15" t="s">
        <v>59</v>
      </c>
      <c r="J10" s="15">
        <v>7611560565</v>
      </c>
      <c r="K10" s="15" t="s">
        <v>58</v>
      </c>
      <c r="L10" s="15" t="s">
        <v>60</v>
      </c>
      <c r="M10" s="15" t="s">
        <v>61</v>
      </c>
      <c r="N10" s="16" t="s">
        <v>27</v>
      </c>
      <c r="O10" s="16" t="s">
        <v>28</v>
      </c>
      <c r="P10" s="16">
        <v>131322129</v>
      </c>
      <c r="Q10" s="17" t="s">
        <v>62</v>
      </c>
      <c r="R10" s="16" t="s">
        <v>63</v>
      </c>
      <c r="S10" s="10">
        <v>25</v>
      </c>
      <c r="T10" s="10" t="s">
        <v>35</v>
      </c>
      <c r="U10" s="12">
        <f>X10</f>
        <v>35000</v>
      </c>
      <c r="V10" s="12"/>
      <c r="W10" s="12"/>
      <c r="X10" s="12">
        <v>35000</v>
      </c>
      <c r="Y10" s="10"/>
      <c r="Z10" s="13" t="s">
        <v>43</v>
      </c>
    </row>
    <row r="11" spans="1:26" ht="44.45" customHeight="1" x14ac:dyDescent="0.25">
      <c r="A11" s="10">
        <v>7</v>
      </c>
      <c r="B11" s="15" t="s">
        <v>25</v>
      </c>
      <c r="C11" s="15" t="s">
        <v>26</v>
      </c>
      <c r="D11" s="15">
        <v>1</v>
      </c>
      <c r="E11" s="16" t="s">
        <v>27</v>
      </c>
      <c r="F11" s="15" t="s">
        <v>28</v>
      </c>
      <c r="G11" s="15" t="s">
        <v>29</v>
      </c>
      <c r="H11" s="15" t="s">
        <v>58</v>
      </c>
      <c r="I11" s="15" t="s">
        <v>59</v>
      </c>
      <c r="J11" s="15">
        <v>7611560565</v>
      </c>
      <c r="K11" s="15" t="s">
        <v>58</v>
      </c>
      <c r="L11" s="15" t="s">
        <v>60</v>
      </c>
      <c r="M11" s="15" t="s">
        <v>61</v>
      </c>
      <c r="N11" s="16" t="s">
        <v>27</v>
      </c>
      <c r="O11" s="16" t="s">
        <v>28</v>
      </c>
      <c r="P11" s="16">
        <v>131342031</v>
      </c>
      <c r="Q11" s="17" t="s">
        <v>64</v>
      </c>
      <c r="R11" s="16" t="s">
        <v>65</v>
      </c>
      <c r="S11" s="10">
        <v>25</v>
      </c>
      <c r="T11" s="10" t="s">
        <v>42</v>
      </c>
      <c r="U11" s="12"/>
      <c r="V11" s="12">
        <f>X11*0.35</f>
        <v>9618</v>
      </c>
      <c r="W11" s="12">
        <f>X11-V11</f>
        <v>17862</v>
      </c>
      <c r="X11" s="12">
        <v>27480</v>
      </c>
      <c r="Y11" s="10"/>
      <c r="Z11" s="13" t="s">
        <v>43</v>
      </c>
    </row>
    <row r="12" spans="1:26" ht="25.5" x14ac:dyDescent="0.25">
      <c r="A12" s="10">
        <v>8</v>
      </c>
      <c r="B12" s="10" t="s">
        <v>25</v>
      </c>
      <c r="C12" s="10" t="s">
        <v>26</v>
      </c>
      <c r="D12" s="10">
        <v>1</v>
      </c>
      <c r="E12" s="11" t="s">
        <v>27</v>
      </c>
      <c r="F12" s="10" t="s">
        <v>28</v>
      </c>
      <c r="G12" s="10" t="s">
        <v>29</v>
      </c>
      <c r="H12" s="10" t="s">
        <v>66</v>
      </c>
      <c r="I12" s="10" t="s">
        <v>67</v>
      </c>
      <c r="J12" s="10">
        <v>7611403593</v>
      </c>
      <c r="K12" s="10" t="s">
        <v>66</v>
      </c>
      <c r="L12" s="10" t="s">
        <v>68</v>
      </c>
      <c r="M12" s="10">
        <v>87</v>
      </c>
      <c r="N12" s="11" t="s">
        <v>47</v>
      </c>
      <c r="O12" s="11" t="s">
        <v>46</v>
      </c>
      <c r="P12" s="11">
        <v>133637091</v>
      </c>
      <c r="Q12" s="14" t="s">
        <v>69</v>
      </c>
      <c r="R12" s="11" t="s">
        <v>70</v>
      </c>
      <c r="S12" s="10">
        <v>16</v>
      </c>
      <c r="T12" s="10" t="s">
        <v>42</v>
      </c>
      <c r="U12" s="12"/>
      <c r="V12" s="12">
        <f>X12*0.35</f>
        <v>2625</v>
      </c>
      <c r="W12" s="12">
        <f>X12-V12</f>
        <v>4875</v>
      </c>
      <c r="X12" s="12">
        <v>7500</v>
      </c>
      <c r="Y12" s="10"/>
      <c r="Z12" s="13" t="s">
        <v>43</v>
      </c>
    </row>
    <row r="13" spans="1:26" ht="25.5" x14ac:dyDescent="0.25">
      <c r="A13" s="10">
        <v>9</v>
      </c>
      <c r="B13" s="10" t="s">
        <v>25</v>
      </c>
      <c r="C13" s="10" t="s">
        <v>26</v>
      </c>
      <c r="D13" s="10">
        <v>1</v>
      </c>
      <c r="E13" s="11" t="s">
        <v>27</v>
      </c>
      <c r="F13" s="10" t="s">
        <v>28</v>
      </c>
      <c r="G13" s="10" t="s">
        <v>29</v>
      </c>
      <c r="H13" s="10" t="s">
        <v>71</v>
      </c>
      <c r="I13" s="10" t="s">
        <v>72</v>
      </c>
      <c r="J13" s="10">
        <v>7611403400</v>
      </c>
      <c r="K13" s="10" t="s">
        <v>71</v>
      </c>
      <c r="L13" s="10" t="s">
        <v>73</v>
      </c>
      <c r="M13" s="10">
        <v>47</v>
      </c>
      <c r="N13" s="11" t="s">
        <v>27</v>
      </c>
      <c r="O13" s="11" t="s">
        <v>28</v>
      </c>
      <c r="P13" s="11">
        <v>133630114</v>
      </c>
      <c r="Q13" s="14" t="s">
        <v>74</v>
      </c>
      <c r="R13" s="11" t="s">
        <v>75</v>
      </c>
      <c r="S13" s="10">
        <v>16</v>
      </c>
      <c r="T13" s="10" t="s">
        <v>42</v>
      </c>
      <c r="U13" s="12"/>
      <c r="V13" s="12">
        <f>X13*0.35</f>
        <v>3849.9999999999995</v>
      </c>
      <c r="W13" s="12">
        <f>X13-V13</f>
        <v>7150</v>
      </c>
      <c r="X13" s="12">
        <v>11000</v>
      </c>
      <c r="Y13" s="10"/>
      <c r="Z13" s="13" t="s">
        <v>43</v>
      </c>
    </row>
    <row r="14" spans="1:26" ht="25.5" x14ac:dyDescent="0.25">
      <c r="A14" s="10">
        <v>10</v>
      </c>
      <c r="B14" s="10" t="s">
        <v>25</v>
      </c>
      <c r="C14" s="10" t="s">
        <v>26</v>
      </c>
      <c r="D14" s="10">
        <v>1</v>
      </c>
      <c r="E14" s="11" t="s">
        <v>27</v>
      </c>
      <c r="F14" s="10" t="s">
        <v>28</v>
      </c>
      <c r="G14" s="10" t="s">
        <v>29</v>
      </c>
      <c r="H14" s="10" t="s">
        <v>76</v>
      </c>
      <c r="I14" s="10" t="s">
        <v>77</v>
      </c>
      <c r="J14" s="10">
        <v>7611403535</v>
      </c>
      <c r="K14" s="10" t="s">
        <v>76</v>
      </c>
      <c r="L14" s="10" t="s">
        <v>78</v>
      </c>
      <c r="M14" s="10">
        <v>1</v>
      </c>
      <c r="N14" s="11" t="s">
        <v>27</v>
      </c>
      <c r="O14" s="11" t="s">
        <v>28</v>
      </c>
      <c r="P14" s="11">
        <v>131312100</v>
      </c>
      <c r="Q14" s="14" t="s">
        <v>79</v>
      </c>
      <c r="R14" s="11" t="s">
        <v>80</v>
      </c>
      <c r="S14" s="10">
        <v>55</v>
      </c>
      <c r="T14" s="10" t="s">
        <v>81</v>
      </c>
      <c r="U14" s="12">
        <f>X14</f>
        <v>44900</v>
      </c>
      <c r="V14" s="12"/>
      <c r="W14" s="12"/>
      <c r="X14" s="12">
        <v>44900</v>
      </c>
      <c r="Y14" s="10"/>
      <c r="Z14" s="13" t="s">
        <v>82</v>
      </c>
    </row>
    <row r="15" spans="1:26" ht="25.5" x14ac:dyDescent="0.25">
      <c r="A15" s="10">
        <v>11</v>
      </c>
      <c r="B15" s="18" t="s">
        <v>25</v>
      </c>
      <c r="C15" s="18" t="s">
        <v>26</v>
      </c>
      <c r="D15" s="18">
        <v>1</v>
      </c>
      <c r="E15" s="19" t="s">
        <v>27</v>
      </c>
      <c r="F15" s="18" t="s">
        <v>28</v>
      </c>
      <c r="G15" s="18" t="s">
        <v>29</v>
      </c>
      <c r="H15" s="18" t="s">
        <v>83</v>
      </c>
      <c r="I15" s="18" t="s">
        <v>84</v>
      </c>
      <c r="J15" s="18">
        <v>7611194907</v>
      </c>
      <c r="K15" s="18" t="str">
        <f t="shared" ref="K15:K29" si="0">B15</f>
        <v>Gmina Chorzele</v>
      </c>
      <c r="L15" s="18" t="s">
        <v>85</v>
      </c>
      <c r="M15" s="18" t="s">
        <v>86</v>
      </c>
      <c r="N15" s="19" t="s">
        <v>27</v>
      </c>
      <c r="O15" s="19" t="s">
        <v>28</v>
      </c>
      <c r="P15" s="19">
        <v>131011017</v>
      </c>
      <c r="Q15" s="19" t="s">
        <v>87</v>
      </c>
      <c r="R15" s="19" t="s">
        <v>88</v>
      </c>
      <c r="S15" s="18">
        <v>6</v>
      </c>
      <c r="T15" s="18" t="s">
        <v>42</v>
      </c>
      <c r="U15" s="20"/>
      <c r="V15" s="12">
        <f t="shared" ref="V15:V28" si="1">X15*0.35</f>
        <v>5699.75</v>
      </c>
      <c r="W15" s="12">
        <f t="shared" ref="W15:W28" si="2">X15-V15</f>
        <v>10585.25</v>
      </c>
      <c r="X15" s="20">
        <v>16285</v>
      </c>
      <c r="Y15" s="21"/>
      <c r="Z15" s="22" t="s">
        <v>89</v>
      </c>
    </row>
    <row r="16" spans="1:26" ht="25.5" x14ac:dyDescent="0.25">
      <c r="A16" s="10">
        <v>12</v>
      </c>
      <c r="B16" s="18" t="s">
        <v>25</v>
      </c>
      <c r="C16" s="18" t="s">
        <v>26</v>
      </c>
      <c r="D16" s="18">
        <v>1</v>
      </c>
      <c r="E16" s="19" t="s">
        <v>27</v>
      </c>
      <c r="F16" s="18" t="s">
        <v>28</v>
      </c>
      <c r="G16" s="18" t="s">
        <v>29</v>
      </c>
      <c r="H16" s="18" t="s">
        <v>83</v>
      </c>
      <c r="I16" s="18" t="s">
        <v>84</v>
      </c>
      <c r="J16" s="18">
        <v>7611194907</v>
      </c>
      <c r="K16" s="18" t="str">
        <f t="shared" si="0"/>
        <v>Gmina Chorzele</v>
      </c>
      <c r="L16" s="18" t="s">
        <v>90</v>
      </c>
      <c r="M16" s="18" t="s">
        <v>91</v>
      </c>
      <c r="N16" s="19" t="s">
        <v>27</v>
      </c>
      <c r="O16" s="19" t="s">
        <v>28</v>
      </c>
      <c r="P16" s="19">
        <v>131011018</v>
      </c>
      <c r="Q16" s="19" t="s">
        <v>92</v>
      </c>
      <c r="R16" s="19" t="s">
        <v>93</v>
      </c>
      <c r="S16" s="18">
        <v>6</v>
      </c>
      <c r="T16" s="18" t="s">
        <v>42</v>
      </c>
      <c r="U16" s="20"/>
      <c r="V16" s="12">
        <f t="shared" si="1"/>
        <v>3578.3999999999996</v>
      </c>
      <c r="W16" s="12">
        <f t="shared" si="2"/>
        <v>6645.6</v>
      </c>
      <c r="X16" s="20">
        <v>10224</v>
      </c>
      <c r="Y16" s="21"/>
      <c r="Z16" s="22" t="s">
        <v>89</v>
      </c>
    </row>
    <row r="17" spans="1:26" ht="25.5" x14ac:dyDescent="0.25">
      <c r="A17" s="10">
        <v>13</v>
      </c>
      <c r="B17" s="18" t="s">
        <v>25</v>
      </c>
      <c r="C17" s="18" t="s">
        <v>26</v>
      </c>
      <c r="D17" s="18">
        <v>1</v>
      </c>
      <c r="E17" s="19" t="s">
        <v>27</v>
      </c>
      <c r="F17" s="18" t="s">
        <v>28</v>
      </c>
      <c r="G17" s="18" t="s">
        <v>29</v>
      </c>
      <c r="H17" s="18" t="s">
        <v>83</v>
      </c>
      <c r="I17" s="18" t="s">
        <v>84</v>
      </c>
      <c r="J17" s="18">
        <v>7611194907</v>
      </c>
      <c r="K17" s="18" t="str">
        <f t="shared" si="0"/>
        <v>Gmina Chorzele</v>
      </c>
      <c r="L17" s="18" t="s">
        <v>94</v>
      </c>
      <c r="M17" s="18" t="s">
        <v>95</v>
      </c>
      <c r="N17" s="19" t="s">
        <v>27</v>
      </c>
      <c r="O17" s="19" t="s">
        <v>28</v>
      </c>
      <c r="P17" s="19">
        <v>131011019</v>
      </c>
      <c r="Q17" s="19" t="s">
        <v>96</v>
      </c>
      <c r="R17" s="19" t="s">
        <v>97</v>
      </c>
      <c r="S17" s="18">
        <v>6</v>
      </c>
      <c r="T17" s="18" t="s">
        <v>42</v>
      </c>
      <c r="U17" s="20"/>
      <c r="V17" s="12">
        <f t="shared" si="1"/>
        <v>3072.2999999999997</v>
      </c>
      <c r="W17" s="12">
        <f t="shared" si="2"/>
        <v>5705.7000000000007</v>
      </c>
      <c r="X17" s="20">
        <v>8778</v>
      </c>
      <c r="Y17" s="21"/>
      <c r="Z17" s="22" t="s">
        <v>89</v>
      </c>
    </row>
    <row r="18" spans="1:26" ht="25.5" x14ac:dyDescent="0.25">
      <c r="A18" s="10">
        <v>14</v>
      </c>
      <c r="B18" s="18" t="s">
        <v>25</v>
      </c>
      <c r="C18" s="18" t="s">
        <v>26</v>
      </c>
      <c r="D18" s="18">
        <v>1</v>
      </c>
      <c r="E18" s="19" t="s">
        <v>27</v>
      </c>
      <c r="F18" s="18" t="s">
        <v>28</v>
      </c>
      <c r="G18" s="18" t="s">
        <v>29</v>
      </c>
      <c r="H18" s="18" t="s">
        <v>83</v>
      </c>
      <c r="I18" s="18" t="s">
        <v>84</v>
      </c>
      <c r="J18" s="18">
        <v>7611194907</v>
      </c>
      <c r="K18" s="18" t="str">
        <f t="shared" si="0"/>
        <v>Gmina Chorzele</v>
      </c>
      <c r="L18" s="18" t="s">
        <v>98</v>
      </c>
      <c r="M18" s="18" t="s">
        <v>99</v>
      </c>
      <c r="N18" s="19" t="s">
        <v>27</v>
      </c>
      <c r="O18" s="19" t="s">
        <v>28</v>
      </c>
      <c r="P18" s="19">
        <v>131011020</v>
      </c>
      <c r="Q18" s="19" t="s">
        <v>100</v>
      </c>
      <c r="R18" s="19" t="s">
        <v>101</v>
      </c>
      <c r="S18" s="18">
        <v>7</v>
      </c>
      <c r="T18" s="18" t="s">
        <v>42</v>
      </c>
      <c r="U18" s="20"/>
      <c r="V18" s="12">
        <f t="shared" si="1"/>
        <v>5581.7999999999993</v>
      </c>
      <c r="W18" s="12">
        <f t="shared" si="2"/>
        <v>10366.200000000001</v>
      </c>
      <c r="X18" s="20">
        <v>15948</v>
      </c>
      <c r="Y18" s="21"/>
      <c r="Z18" s="22" t="s">
        <v>89</v>
      </c>
    </row>
    <row r="19" spans="1:26" ht="25.5" x14ac:dyDescent="0.25">
      <c r="A19" s="10">
        <v>15</v>
      </c>
      <c r="B19" s="18" t="s">
        <v>25</v>
      </c>
      <c r="C19" s="18" t="s">
        <v>26</v>
      </c>
      <c r="D19" s="18">
        <v>1</v>
      </c>
      <c r="E19" s="19" t="s">
        <v>27</v>
      </c>
      <c r="F19" s="18" t="s">
        <v>28</v>
      </c>
      <c r="G19" s="18" t="s">
        <v>29</v>
      </c>
      <c r="H19" s="18" t="s">
        <v>83</v>
      </c>
      <c r="I19" s="18" t="s">
        <v>84</v>
      </c>
      <c r="J19" s="18">
        <v>7611194907</v>
      </c>
      <c r="K19" s="18" t="str">
        <f t="shared" si="0"/>
        <v>Gmina Chorzele</v>
      </c>
      <c r="L19" s="18" t="s">
        <v>85</v>
      </c>
      <c r="M19" s="18" t="s">
        <v>102</v>
      </c>
      <c r="N19" s="19" t="s">
        <v>27</v>
      </c>
      <c r="O19" s="19" t="s">
        <v>28</v>
      </c>
      <c r="P19" s="19">
        <v>131011021</v>
      </c>
      <c r="Q19" s="19" t="s">
        <v>103</v>
      </c>
      <c r="R19" s="19" t="s">
        <v>104</v>
      </c>
      <c r="S19" s="18">
        <v>6</v>
      </c>
      <c r="T19" s="18" t="s">
        <v>42</v>
      </c>
      <c r="U19" s="20"/>
      <c r="V19" s="12">
        <f t="shared" si="1"/>
        <v>1817.1999999999998</v>
      </c>
      <c r="W19" s="12">
        <f t="shared" si="2"/>
        <v>3374.8</v>
      </c>
      <c r="X19" s="20">
        <v>5192</v>
      </c>
      <c r="Y19" s="21"/>
      <c r="Z19" s="22" t="s">
        <v>89</v>
      </c>
    </row>
    <row r="20" spans="1:26" ht="25.5" x14ac:dyDescent="0.25">
      <c r="A20" s="10">
        <v>16</v>
      </c>
      <c r="B20" s="18" t="s">
        <v>25</v>
      </c>
      <c r="C20" s="18" t="s">
        <v>26</v>
      </c>
      <c r="D20" s="18">
        <v>1</v>
      </c>
      <c r="E20" s="19" t="s">
        <v>27</v>
      </c>
      <c r="F20" s="18" t="s">
        <v>28</v>
      </c>
      <c r="G20" s="18" t="s">
        <v>29</v>
      </c>
      <c r="H20" s="18" t="s">
        <v>83</v>
      </c>
      <c r="I20" s="18" t="s">
        <v>84</v>
      </c>
      <c r="J20" s="18">
        <v>7611194907</v>
      </c>
      <c r="K20" s="18" t="str">
        <f t="shared" si="0"/>
        <v>Gmina Chorzele</v>
      </c>
      <c r="L20" s="18" t="s">
        <v>105</v>
      </c>
      <c r="M20" s="18" t="s">
        <v>106</v>
      </c>
      <c r="N20" s="19" t="s">
        <v>27</v>
      </c>
      <c r="O20" s="19" t="s">
        <v>28</v>
      </c>
      <c r="P20" s="19">
        <v>131011022</v>
      </c>
      <c r="Q20" s="19" t="s">
        <v>107</v>
      </c>
      <c r="R20" s="19" t="s">
        <v>108</v>
      </c>
      <c r="S20" s="18">
        <v>6</v>
      </c>
      <c r="T20" s="18" t="s">
        <v>42</v>
      </c>
      <c r="U20" s="20"/>
      <c r="V20" s="12">
        <f t="shared" si="1"/>
        <v>1375.5</v>
      </c>
      <c r="W20" s="12">
        <f t="shared" si="2"/>
        <v>2554.5</v>
      </c>
      <c r="X20" s="20">
        <v>3930</v>
      </c>
      <c r="Y20" s="21"/>
      <c r="Z20" s="22" t="s">
        <v>89</v>
      </c>
    </row>
    <row r="21" spans="1:26" ht="25.5" x14ac:dyDescent="0.25">
      <c r="A21" s="10">
        <v>17</v>
      </c>
      <c r="B21" s="18" t="s">
        <v>25</v>
      </c>
      <c r="C21" s="18" t="s">
        <v>26</v>
      </c>
      <c r="D21" s="18">
        <v>1</v>
      </c>
      <c r="E21" s="19" t="s">
        <v>27</v>
      </c>
      <c r="F21" s="18" t="s">
        <v>28</v>
      </c>
      <c r="G21" s="18" t="s">
        <v>29</v>
      </c>
      <c r="H21" s="18" t="s">
        <v>83</v>
      </c>
      <c r="I21" s="18" t="s">
        <v>84</v>
      </c>
      <c r="J21" s="18">
        <v>7611194907</v>
      </c>
      <c r="K21" s="18" t="str">
        <f t="shared" si="0"/>
        <v>Gmina Chorzele</v>
      </c>
      <c r="L21" s="18" t="s">
        <v>109</v>
      </c>
      <c r="M21" s="18" t="s">
        <v>86</v>
      </c>
      <c r="N21" s="19" t="s">
        <v>27</v>
      </c>
      <c r="O21" s="19" t="s">
        <v>28</v>
      </c>
      <c r="P21" s="19">
        <v>131011023</v>
      </c>
      <c r="Q21" s="19" t="s">
        <v>110</v>
      </c>
      <c r="R21" s="19" t="s">
        <v>111</v>
      </c>
      <c r="S21" s="18">
        <v>6</v>
      </c>
      <c r="T21" s="18" t="s">
        <v>42</v>
      </c>
      <c r="U21" s="20"/>
      <c r="V21" s="12">
        <f t="shared" si="1"/>
        <v>3195.5</v>
      </c>
      <c r="W21" s="12">
        <f t="shared" si="2"/>
        <v>5934.5</v>
      </c>
      <c r="X21" s="20">
        <v>9130</v>
      </c>
      <c r="Y21" s="21"/>
      <c r="Z21" s="22" t="s">
        <v>89</v>
      </c>
    </row>
    <row r="22" spans="1:26" ht="25.5" x14ac:dyDescent="0.25">
      <c r="A22" s="10">
        <v>18</v>
      </c>
      <c r="B22" s="18" t="s">
        <v>25</v>
      </c>
      <c r="C22" s="18" t="s">
        <v>26</v>
      </c>
      <c r="D22" s="18">
        <v>1</v>
      </c>
      <c r="E22" s="19" t="s">
        <v>27</v>
      </c>
      <c r="F22" s="18" t="s">
        <v>28</v>
      </c>
      <c r="G22" s="18" t="s">
        <v>29</v>
      </c>
      <c r="H22" s="18" t="s">
        <v>83</v>
      </c>
      <c r="I22" s="18" t="s">
        <v>84</v>
      </c>
      <c r="J22" s="18">
        <v>7611194907</v>
      </c>
      <c r="K22" s="18" t="str">
        <f t="shared" si="0"/>
        <v>Gmina Chorzele</v>
      </c>
      <c r="L22" s="18" t="s">
        <v>98</v>
      </c>
      <c r="M22" s="18" t="s">
        <v>86</v>
      </c>
      <c r="N22" s="19" t="s">
        <v>27</v>
      </c>
      <c r="O22" s="19" t="s">
        <v>28</v>
      </c>
      <c r="P22" s="19">
        <v>131011024</v>
      </c>
      <c r="Q22" s="19" t="s">
        <v>112</v>
      </c>
      <c r="R22" s="19" t="s">
        <v>113</v>
      </c>
      <c r="S22" s="18">
        <v>6</v>
      </c>
      <c r="T22" s="18" t="s">
        <v>42</v>
      </c>
      <c r="U22" s="20"/>
      <c r="V22" s="12">
        <f t="shared" si="1"/>
        <v>1877.3999999999999</v>
      </c>
      <c r="W22" s="12">
        <f t="shared" si="2"/>
        <v>3486.6000000000004</v>
      </c>
      <c r="X22" s="20">
        <v>5364</v>
      </c>
      <c r="Y22" s="21"/>
      <c r="Z22" s="22" t="s">
        <v>89</v>
      </c>
    </row>
    <row r="23" spans="1:26" ht="25.5" x14ac:dyDescent="0.25">
      <c r="A23" s="10">
        <v>19</v>
      </c>
      <c r="B23" s="18" t="s">
        <v>25</v>
      </c>
      <c r="C23" s="18" t="s">
        <v>26</v>
      </c>
      <c r="D23" s="18">
        <v>1</v>
      </c>
      <c r="E23" s="19" t="s">
        <v>27</v>
      </c>
      <c r="F23" s="18" t="s">
        <v>28</v>
      </c>
      <c r="G23" s="18" t="s">
        <v>29</v>
      </c>
      <c r="H23" s="18" t="s">
        <v>83</v>
      </c>
      <c r="I23" s="18" t="s">
        <v>84</v>
      </c>
      <c r="J23" s="18">
        <v>7611194907</v>
      </c>
      <c r="K23" s="18" t="str">
        <f t="shared" si="0"/>
        <v>Gmina Chorzele</v>
      </c>
      <c r="L23" s="18" t="s">
        <v>85</v>
      </c>
      <c r="M23" s="18" t="s">
        <v>114</v>
      </c>
      <c r="N23" s="19" t="s">
        <v>27</v>
      </c>
      <c r="O23" s="19" t="s">
        <v>28</v>
      </c>
      <c r="P23" s="19">
        <v>131011025</v>
      </c>
      <c r="Q23" s="19" t="s">
        <v>115</v>
      </c>
      <c r="R23" s="19" t="s">
        <v>116</v>
      </c>
      <c r="S23" s="18">
        <v>6</v>
      </c>
      <c r="T23" s="18" t="s">
        <v>42</v>
      </c>
      <c r="U23" s="20"/>
      <c r="V23" s="12">
        <f t="shared" si="1"/>
        <v>4025.35</v>
      </c>
      <c r="W23" s="12">
        <f t="shared" si="2"/>
        <v>7475.65</v>
      </c>
      <c r="X23" s="20">
        <v>11501</v>
      </c>
      <c r="Y23" s="21"/>
      <c r="Z23" s="22" t="s">
        <v>89</v>
      </c>
    </row>
    <row r="24" spans="1:26" ht="25.5" x14ac:dyDescent="0.25">
      <c r="A24" s="10">
        <v>20</v>
      </c>
      <c r="B24" s="18" t="s">
        <v>25</v>
      </c>
      <c r="C24" s="18" t="s">
        <v>26</v>
      </c>
      <c r="D24" s="18">
        <v>1</v>
      </c>
      <c r="E24" s="19" t="s">
        <v>27</v>
      </c>
      <c r="F24" s="18" t="s">
        <v>28</v>
      </c>
      <c r="G24" s="18" t="s">
        <v>29</v>
      </c>
      <c r="H24" s="18" t="s">
        <v>83</v>
      </c>
      <c r="I24" s="18" t="s">
        <v>84</v>
      </c>
      <c r="J24" s="18">
        <v>7611194907</v>
      </c>
      <c r="K24" s="18" t="str">
        <f t="shared" si="0"/>
        <v>Gmina Chorzele</v>
      </c>
      <c r="L24" s="18" t="s">
        <v>117</v>
      </c>
      <c r="M24" s="18" t="s">
        <v>118</v>
      </c>
      <c r="N24" s="19" t="s">
        <v>27</v>
      </c>
      <c r="O24" s="19" t="s">
        <v>28</v>
      </c>
      <c r="P24" s="19">
        <v>131011026</v>
      </c>
      <c r="Q24" s="19" t="s">
        <v>119</v>
      </c>
      <c r="R24" s="19" t="s">
        <v>120</v>
      </c>
      <c r="S24" s="18">
        <v>6</v>
      </c>
      <c r="T24" s="18" t="s">
        <v>42</v>
      </c>
      <c r="U24" s="20"/>
      <c r="V24" s="12">
        <f t="shared" si="1"/>
        <v>1792</v>
      </c>
      <c r="W24" s="12">
        <f t="shared" si="2"/>
        <v>3328</v>
      </c>
      <c r="X24" s="20">
        <v>5120</v>
      </c>
      <c r="Y24" s="21"/>
      <c r="Z24" s="22" t="s">
        <v>89</v>
      </c>
    </row>
    <row r="25" spans="1:26" ht="25.5" x14ac:dyDescent="0.25">
      <c r="A25" s="10">
        <v>21</v>
      </c>
      <c r="B25" s="18" t="s">
        <v>25</v>
      </c>
      <c r="C25" s="18" t="s">
        <v>26</v>
      </c>
      <c r="D25" s="18">
        <v>1</v>
      </c>
      <c r="E25" s="19" t="s">
        <v>27</v>
      </c>
      <c r="F25" s="18" t="s">
        <v>28</v>
      </c>
      <c r="G25" s="18" t="s">
        <v>29</v>
      </c>
      <c r="H25" s="18" t="s">
        <v>83</v>
      </c>
      <c r="I25" s="18" t="s">
        <v>84</v>
      </c>
      <c r="J25" s="18">
        <v>7611194907</v>
      </c>
      <c r="K25" s="18" t="str">
        <f t="shared" si="0"/>
        <v>Gmina Chorzele</v>
      </c>
      <c r="L25" s="18" t="s">
        <v>121</v>
      </c>
      <c r="M25" s="18" t="s">
        <v>122</v>
      </c>
      <c r="N25" s="19" t="s">
        <v>27</v>
      </c>
      <c r="O25" s="19" t="s">
        <v>28</v>
      </c>
      <c r="P25" s="19">
        <v>131011027</v>
      </c>
      <c r="Q25" s="19" t="s">
        <v>123</v>
      </c>
      <c r="R25" s="19" t="s">
        <v>124</v>
      </c>
      <c r="S25" s="18">
        <v>6</v>
      </c>
      <c r="T25" s="18" t="s">
        <v>42</v>
      </c>
      <c r="U25" s="20"/>
      <c r="V25" s="12">
        <f t="shared" si="1"/>
        <v>2131.5</v>
      </c>
      <c r="W25" s="12">
        <f t="shared" si="2"/>
        <v>3958.5</v>
      </c>
      <c r="X25" s="20">
        <v>6090</v>
      </c>
      <c r="Y25" s="21"/>
      <c r="Z25" s="22" t="s">
        <v>89</v>
      </c>
    </row>
    <row r="26" spans="1:26" ht="25.5" x14ac:dyDescent="0.25">
      <c r="A26" s="10">
        <v>22</v>
      </c>
      <c r="B26" s="18" t="s">
        <v>25</v>
      </c>
      <c r="C26" s="18" t="s">
        <v>26</v>
      </c>
      <c r="D26" s="18">
        <v>1</v>
      </c>
      <c r="E26" s="19" t="s">
        <v>27</v>
      </c>
      <c r="F26" s="18" t="s">
        <v>28</v>
      </c>
      <c r="G26" s="18" t="s">
        <v>29</v>
      </c>
      <c r="H26" s="18" t="s">
        <v>83</v>
      </c>
      <c r="I26" s="18" t="s">
        <v>84</v>
      </c>
      <c r="J26" s="18">
        <v>7611194907</v>
      </c>
      <c r="K26" s="18" t="str">
        <f t="shared" si="0"/>
        <v>Gmina Chorzele</v>
      </c>
      <c r="L26" s="18" t="s">
        <v>125</v>
      </c>
      <c r="M26" s="18" t="s">
        <v>126</v>
      </c>
      <c r="N26" s="19" t="s">
        <v>27</v>
      </c>
      <c r="O26" s="19" t="s">
        <v>28</v>
      </c>
      <c r="P26" s="19">
        <v>131011028</v>
      </c>
      <c r="Q26" s="19" t="s">
        <v>127</v>
      </c>
      <c r="R26" s="19" t="s">
        <v>128</v>
      </c>
      <c r="S26" s="18">
        <v>6</v>
      </c>
      <c r="T26" s="18" t="s">
        <v>42</v>
      </c>
      <c r="U26" s="20"/>
      <c r="V26" s="12">
        <f t="shared" si="1"/>
        <v>8896.2999999999993</v>
      </c>
      <c r="W26" s="12">
        <f t="shared" si="2"/>
        <v>16521.7</v>
      </c>
      <c r="X26" s="20">
        <v>25418</v>
      </c>
      <c r="Y26" s="21"/>
      <c r="Z26" s="22" t="s">
        <v>89</v>
      </c>
    </row>
    <row r="27" spans="1:26" ht="25.5" x14ac:dyDescent="0.25">
      <c r="A27" s="10">
        <v>23</v>
      </c>
      <c r="B27" s="18" t="s">
        <v>25</v>
      </c>
      <c r="C27" s="18" t="s">
        <v>26</v>
      </c>
      <c r="D27" s="18">
        <v>1</v>
      </c>
      <c r="E27" s="19" t="s">
        <v>27</v>
      </c>
      <c r="F27" s="18" t="s">
        <v>28</v>
      </c>
      <c r="G27" s="18" t="s">
        <v>29</v>
      </c>
      <c r="H27" s="18" t="s">
        <v>83</v>
      </c>
      <c r="I27" s="18" t="s">
        <v>84</v>
      </c>
      <c r="J27" s="18">
        <v>7611194907</v>
      </c>
      <c r="K27" s="18" t="str">
        <f t="shared" si="0"/>
        <v>Gmina Chorzele</v>
      </c>
      <c r="L27" s="18" t="s">
        <v>129</v>
      </c>
      <c r="M27" s="18" t="s">
        <v>86</v>
      </c>
      <c r="N27" s="19" t="s">
        <v>27</v>
      </c>
      <c r="O27" s="19" t="s">
        <v>28</v>
      </c>
      <c r="P27" s="19">
        <v>131011030</v>
      </c>
      <c r="Q27" s="19" t="s">
        <v>130</v>
      </c>
      <c r="R27" s="19" t="s">
        <v>131</v>
      </c>
      <c r="S27" s="18">
        <v>13</v>
      </c>
      <c r="T27" s="18" t="s">
        <v>42</v>
      </c>
      <c r="U27" s="20"/>
      <c r="V27" s="12">
        <f t="shared" si="1"/>
        <v>10102.75</v>
      </c>
      <c r="W27" s="12">
        <f t="shared" si="2"/>
        <v>18762.25</v>
      </c>
      <c r="X27" s="20">
        <v>28865</v>
      </c>
      <c r="Y27" s="21"/>
      <c r="Z27" s="22" t="s">
        <v>89</v>
      </c>
    </row>
    <row r="28" spans="1:26" ht="25.5" x14ac:dyDescent="0.25">
      <c r="A28" s="10">
        <v>24</v>
      </c>
      <c r="B28" s="18" t="s">
        <v>25</v>
      </c>
      <c r="C28" s="18" t="s">
        <v>26</v>
      </c>
      <c r="D28" s="18">
        <v>1</v>
      </c>
      <c r="E28" s="19" t="s">
        <v>27</v>
      </c>
      <c r="F28" s="18" t="s">
        <v>28</v>
      </c>
      <c r="G28" s="18" t="s">
        <v>29</v>
      </c>
      <c r="H28" s="18" t="s">
        <v>83</v>
      </c>
      <c r="I28" s="18" t="s">
        <v>84</v>
      </c>
      <c r="J28" s="18">
        <v>7611194907</v>
      </c>
      <c r="K28" s="18" t="str">
        <f t="shared" si="0"/>
        <v>Gmina Chorzele</v>
      </c>
      <c r="L28" s="18" t="s">
        <v>132</v>
      </c>
      <c r="M28" s="18" t="s">
        <v>133</v>
      </c>
      <c r="N28" s="19" t="s">
        <v>27</v>
      </c>
      <c r="O28" s="19" t="s">
        <v>28</v>
      </c>
      <c r="P28" s="19">
        <v>131011031</v>
      </c>
      <c r="Q28" s="19" t="s">
        <v>134</v>
      </c>
      <c r="R28" s="19" t="s">
        <v>135</v>
      </c>
      <c r="S28" s="18">
        <v>6</v>
      </c>
      <c r="T28" s="18" t="s">
        <v>42</v>
      </c>
      <c r="U28" s="20"/>
      <c r="V28" s="12">
        <f t="shared" si="1"/>
        <v>3032.75</v>
      </c>
      <c r="W28" s="12">
        <f t="shared" si="2"/>
        <v>5632.25</v>
      </c>
      <c r="X28" s="20">
        <v>8665</v>
      </c>
      <c r="Y28" s="21"/>
      <c r="Z28" s="22" t="s">
        <v>89</v>
      </c>
    </row>
    <row r="29" spans="1:26" ht="25.5" x14ac:dyDescent="0.25">
      <c r="A29" s="10">
        <v>25</v>
      </c>
      <c r="B29" s="18" t="s">
        <v>25</v>
      </c>
      <c r="C29" s="18" t="s">
        <v>26</v>
      </c>
      <c r="D29" s="18">
        <v>1</v>
      </c>
      <c r="E29" s="19" t="s">
        <v>27</v>
      </c>
      <c r="F29" s="18" t="s">
        <v>28</v>
      </c>
      <c r="G29" s="18" t="s">
        <v>29</v>
      </c>
      <c r="H29" s="18" t="s">
        <v>83</v>
      </c>
      <c r="I29" s="18" t="s">
        <v>84</v>
      </c>
      <c r="J29" s="18">
        <v>7611194907</v>
      </c>
      <c r="K29" s="18" t="str">
        <f t="shared" si="0"/>
        <v>Gmina Chorzele</v>
      </c>
      <c r="L29" s="18" t="s">
        <v>85</v>
      </c>
      <c r="M29" s="18" t="s">
        <v>136</v>
      </c>
      <c r="N29" s="19" t="s">
        <v>27</v>
      </c>
      <c r="O29" s="19" t="s">
        <v>28</v>
      </c>
      <c r="P29" s="19">
        <v>131011058</v>
      </c>
      <c r="Q29" s="19" t="s">
        <v>137</v>
      </c>
      <c r="R29" s="19" t="s">
        <v>138</v>
      </c>
      <c r="S29" s="18">
        <v>5</v>
      </c>
      <c r="T29" s="18" t="s">
        <v>139</v>
      </c>
      <c r="U29" s="12">
        <f>X29</f>
        <v>472</v>
      </c>
      <c r="V29" s="20"/>
      <c r="W29" s="20"/>
      <c r="X29" s="20">
        <v>472</v>
      </c>
      <c r="Y29" s="21"/>
      <c r="Z29" s="23" t="s">
        <v>89</v>
      </c>
    </row>
    <row r="30" spans="1:26" ht="25.5" x14ac:dyDescent="0.25">
      <c r="A30" s="10">
        <v>26</v>
      </c>
      <c r="B30" s="18" t="s">
        <v>25</v>
      </c>
      <c r="C30" s="18" t="s">
        <v>26</v>
      </c>
      <c r="D30" s="18">
        <v>1</v>
      </c>
      <c r="E30" s="19" t="s">
        <v>27</v>
      </c>
      <c r="F30" s="18" t="s">
        <v>28</v>
      </c>
      <c r="G30" s="18" t="s">
        <v>29</v>
      </c>
      <c r="H30" s="18" t="s">
        <v>83</v>
      </c>
      <c r="I30" s="18" t="s">
        <v>84</v>
      </c>
      <c r="J30" s="18">
        <v>7611194907</v>
      </c>
      <c r="K30" s="18" t="s">
        <v>25</v>
      </c>
      <c r="L30" s="18" t="s">
        <v>140</v>
      </c>
      <c r="M30" s="18" t="s">
        <v>141</v>
      </c>
      <c r="N30" s="19" t="s">
        <v>27</v>
      </c>
      <c r="O30" s="19" t="s">
        <v>28</v>
      </c>
      <c r="P30" s="19">
        <v>131011073</v>
      </c>
      <c r="Q30" s="19" t="s">
        <v>142</v>
      </c>
      <c r="R30" s="19" t="s">
        <v>143</v>
      </c>
      <c r="S30" s="18">
        <v>1</v>
      </c>
      <c r="T30" s="18" t="s">
        <v>139</v>
      </c>
      <c r="U30" s="12">
        <f>X30</f>
        <v>439</v>
      </c>
      <c r="V30" s="20"/>
      <c r="W30" s="20"/>
      <c r="X30" s="20">
        <v>439</v>
      </c>
      <c r="Y30" s="21"/>
      <c r="Z30" s="23" t="s">
        <v>89</v>
      </c>
    </row>
    <row r="31" spans="1:26" ht="25.5" x14ac:dyDescent="0.25">
      <c r="A31" s="10">
        <v>27</v>
      </c>
      <c r="B31" s="18" t="s">
        <v>25</v>
      </c>
      <c r="C31" s="18" t="s">
        <v>26</v>
      </c>
      <c r="D31" s="18">
        <v>1</v>
      </c>
      <c r="E31" s="19" t="s">
        <v>27</v>
      </c>
      <c r="F31" s="18" t="s">
        <v>28</v>
      </c>
      <c r="G31" s="18" t="s">
        <v>29</v>
      </c>
      <c r="H31" s="18" t="s">
        <v>83</v>
      </c>
      <c r="I31" s="18" t="s">
        <v>84</v>
      </c>
      <c r="J31" s="18">
        <v>7611194907</v>
      </c>
      <c r="K31" s="18" t="str">
        <f>B31</f>
        <v>Gmina Chorzele</v>
      </c>
      <c r="L31" s="18" t="s">
        <v>144</v>
      </c>
      <c r="M31" s="18" t="s">
        <v>86</v>
      </c>
      <c r="N31" s="19" t="s">
        <v>27</v>
      </c>
      <c r="O31" s="19" t="s">
        <v>28</v>
      </c>
      <c r="P31" s="19">
        <v>131306115</v>
      </c>
      <c r="Q31" s="19" t="s">
        <v>145</v>
      </c>
      <c r="R31" s="19" t="s">
        <v>146</v>
      </c>
      <c r="S31" s="18">
        <v>2</v>
      </c>
      <c r="T31" s="18" t="s">
        <v>42</v>
      </c>
      <c r="U31" s="20"/>
      <c r="V31" s="12">
        <f>X31*0.35</f>
        <v>1251.5999999999999</v>
      </c>
      <c r="W31" s="12">
        <f>X31-V31</f>
        <v>2324.4</v>
      </c>
      <c r="X31" s="20">
        <v>3576</v>
      </c>
      <c r="Y31" s="21"/>
      <c r="Z31" s="22" t="s">
        <v>89</v>
      </c>
    </row>
    <row r="32" spans="1:26" ht="25.5" x14ac:dyDescent="0.25">
      <c r="A32" s="10">
        <v>28</v>
      </c>
      <c r="B32" s="18" t="s">
        <v>25</v>
      </c>
      <c r="C32" s="18" t="s">
        <v>26</v>
      </c>
      <c r="D32" s="18">
        <v>1</v>
      </c>
      <c r="E32" s="19" t="s">
        <v>27</v>
      </c>
      <c r="F32" s="18" t="s">
        <v>28</v>
      </c>
      <c r="G32" s="18" t="s">
        <v>29</v>
      </c>
      <c r="H32" s="18" t="s">
        <v>83</v>
      </c>
      <c r="I32" s="18" t="s">
        <v>84</v>
      </c>
      <c r="J32" s="18">
        <v>7611194907</v>
      </c>
      <c r="K32" s="18" t="str">
        <f>B32</f>
        <v>Gmina Chorzele</v>
      </c>
      <c r="L32" s="18" t="s">
        <v>147</v>
      </c>
      <c r="M32" s="18" t="s">
        <v>148</v>
      </c>
      <c r="N32" s="19" t="s">
        <v>27</v>
      </c>
      <c r="O32" s="19" t="s">
        <v>28</v>
      </c>
      <c r="P32" s="19">
        <v>131310077</v>
      </c>
      <c r="Q32" s="19" t="s">
        <v>149</v>
      </c>
      <c r="R32" s="19" t="s">
        <v>150</v>
      </c>
      <c r="S32" s="18">
        <v>11</v>
      </c>
      <c r="T32" s="18" t="s">
        <v>42</v>
      </c>
      <c r="U32" s="20"/>
      <c r="V32" s="12">
        <f>X32*0.35</f>
        <v>4967.8999999999996</v>
      </c>
      <c r="W32" s="12">
        <f>X32-V32</f>
        <v>9226.1</v>
      </c>
      <c r="X32" s="20">
        <v>14194</v>
      </c>
      <c r="Y32" s="21"/>
      <c r="Z32" s="22" t="s">
        <v>89</v>
      </c>
    </row>
    <row r="33" spans="1:26" ht="25.5" x14ac:dyDescent="0.25">
      <c r="A33" s="10">
        <v>29</v>
      </c>
      <c r="B33" s="18" t="s">
        <v>25</v>
      </c>
      <c r="C33" s="18" t="s">
        <v>26</v>
      </c>
      <c r="D33" s="18">
        <v>1</v>
      </c>
      <c r="E33" s="19" t="s">
        <v>27</v>
      </c>
      <c r="F33" s="18" t="s">
        <v>28</v>
      </c>
      <c r="G33" s="18" t="s">
        <v>29</v>
      </c>
      <c r="H33" s="18" t="s">
        <v>83</v>
      </c>
      <c r="I33" s="18" t="s">
        <v>84</v>
      </c>
      <c r="J33" s="18">
        <v>7611194907</v>
      </c>
      <c r="K33" s="18" t="str">
        <f>B33</f>
        <v>Gmina Chorzele</v>
      </c>
      <c r="L33" s="18" t="s">
        <v>151</v>
      </c>
      <c r="M33" s="18" t="s">
        <v>86</v>
      </c>
      <c r="N33" s="19" t="s">
        <v>27</v>
      </c>
      <c r="O33" s="19" t="s">
        <v>28</v>
      </c>
      <c r="P33" s="19">
        <v>130003082</v>
      </c>
      <c r="Q33" s="19" t="s">
        <v>152</v>
      </c>
      <c r="R33" s="19" t="s">
        <v>153</v>
      </c>
      <c r="S33" s="18">
        <v>3</v>
      </c>
      <c r="T33" s="18" t="s">
        <v>35</v>
      </c>
      <c r="U33" s="12">
        <f>X33</f>
        <v>1516</v>
      </c>
      <c r="V33" s="20"/>
      <c r="W33" s="20"/>
      <c r="X33" s="20">
        <v>1516</v>
      </c>
      <c r="Y33" s="21"/>
      <c r="Z33" s="22" t="s">
        <v>89</v>
      </c>
    </row>
    <row r="34" spans="1:26" ht="25.5" x14ac:dyDescent="0.25">
      <c r="A34" s="10">
        <v>30</v>
      </c>
      <c r="B34" s="18" t="s">
        <v>25</v>
      </c>
      <c r="C34" s="18" t="s">
        <v>26</v>
      </c>
      <c r="D34" s="18">
        <v>1</v>
      </c>
      <c r="E34" s="19" t="s">
        <v>27</v>
      </c>
      <c r="F34" s="18" t="s">
        <v>28</v>
      </c>
      <c r="G34" s="18" t="s">
        <v>29</v>
      </c>
      <c r="H34" s="18" t="s">
        <v>83</v>
      </c>
      <c r="I34" s="18" t="s">
        <v>84</v>
      </c>
      <c r="J34" s="18">
        <v>7611194907</v>
      </c>
      <c r="K34" s="18" t="s">
        <v>25</v>
      </c>
      <c r="L34" s="18" t="s">
        <v>154</v>
      </c>
      <c r="M34" s="18" t="s">
        <v>155</v>
      </c>
      <c r="N34" s="19" t="s">
        <v>27</v>
      </c>
      <c r="O34" s="19" t="s">
        <v>28</v>
      </c>
      <c r="P34" s="19">
        <v>131011078</v>
      </c>
      <c r="Q34" s="19" t="s">
        <v>156</v>
      </c>
      <c r="R34" s="19" t="s">
        <v>157</v>
      </c>
      <c r="S34" s="18">
        <v>1</v>
      </c>
      <c r="T34" s="18" t="s">
        <v>139</v>
      </c>
      <c r="U34" s="12">
        <f>X34</f>
        <v>540</v>
      </c>
      <c r="V34" s="20"/>
      <c r="W34" s="20"/>
      <c r="X34" s="20">
        <v>540</v>
      </c>
      <c r="Y34" s="21"/>
      <c r="Z34" s="23" t="s">
        <v>89</v>
      </c>
    </row>
    <row r="35" spans="1:26" ht="25.5" x14ac:dyDescent="0.25">
      <c r="A35" s="10">
        <v>31</v>
      </c>
      <c r="B35" s="18" t="s">
        <v>25</v>
      </c>
      <c r="C35" s="18" t="s">
        <v>26</v>
      </c>
      <c r="D35" s="18">
        <v>1</v>
      </c>
      <c r="E35" s="19" t="s">
        <v>27</v>
      </c>
      <c r="F35" s="18" t="s">
        <v>28</v>
      </c>
      <c r="G35" s="18" t="s">
        <v>29</v>
      </c>
      <c r="H35" s="18" t="s">
        <v>83</v>
      </c>
      <c r="I35" s="18" t="s">
        <v>84</v>
      </c>
      <c r="J35" s="18">
        <v>7611194907</v>
      </c>
      <c r="K35" s="18" t="s">
        <v>25</v>
      </c>
      <c r="L35" s="18" t="s">
        <v>158</v>
      </c>
      <c r="M35" s="18" t="s">
        <v>159</v>
      </c>
      <c r="N35" s="19" t="s">
        <v>27</v>
      </c>
      <c r="O35" s="19" t="s">
        <v>28</v>
      </c>
      <c r="P35" s="19">
        <v>133625175</v>
      </c>
      <c r="Q35" s="19" t="s">
        <v>160</v>
      </c>
      <c r="R35" s="19" t="s">
        <v>161</v>
      </c>
      <c r="S35" s="18">
        <v>1</v>
      </c>
      <c r="T35" s="18" t="s">
        <v>139</v>
      </c>
      <c r="U35" s="12">
        <f>X35</f>
        <v>890</v>
      </c>
      <c r="V35" s="20"/>
      <c r="W35" s="20"/>
      <c r="X35" s="20">
        <v>890</v>
      </c>
      <c r="Y35" s="21"/>
      <c r="Z35" s="23" t="s">
        <v>89</v>
      </c>
    </row>
    <row r="36" spans="1:26" ht="25.5" x14ac:dyDescent="0.25">
      <c r="A36" s="10">
        <v>32</v>
      </c>
      <c r="B36" s="18" t="s">
        <v>25</v>
      </c>
      <c r="C36" s="18" t="s">
        <v>26</v>
      </c>
      <c r="D36" s="18">
        <v>1</v>
      </c>
      <c r="E36" s="19" t="s">
        <v>27</v>
      </c>
      <c r="F36" s="18" t="s">
        <v>28</v>
      </c>
      <c r="G36" s="18" t="s">
        <v>29</v>
      </c>
      <c r="H36" s="18" t="s">
        <v>83</v>
      </c>
      <c r="I36" s="18" t="s">
        <v>84</v>
      </c>
      <c r="J36" s="18">
        <v>7611194907</v>
      </c>
      <c r="K36" s="18" t="str">
        <f t="shared" ref="K36:K67" si="3">B36</f>
        <v>Gmina Chorzele</v>
      </c>
      <c r="L36" s="18" t="s">
        <v>162</v>
      </c>
      <c r="M36" s="18" t="s">
        <v>86</v>
      </c>
      <c r="N36" s="19" t="s">
        <v>27</v>
      </c>
      <c r="O36" s="19" t="s">
        <v>28</v>
      </c>
      <c r="P36" s="19">
        <v>133025066</v>
      </c>
      <c r="Q36" s="19" t="s">
        <v>163</v>
      </c>
      <c r="R36" s="19" t="s">
        <v>164</v>
      </c>
      <c r="S36" s="18">
        <v>6</v>
      </c>
      <c r="T36" s="18" t="s">
        <v>42</v>
      </c>
      <c r="U36" s="20"/>
      <c r="V36" s="12">
        <f t="shared" ref="V36:V67" si="4">X36*0.35</f>
        <v>628.25</v>
      </c>
      <c r="W36" s="12">
        <f t="shared" ref="W36:W67" si="5">X36-V36</f>
        <v>1166.75</v>
      </c>
      <c r="X36" s="20">
        <v>1795</v>
      </c>
      <c r="Y36" s="21"/>
      <c r="Z36" s="23" t="s">
        <v>89</v>
      </c>
    </row>
    <row r="37" spans="1:26" ht="25.5" x14ac:dyDescent="0.25">
      <c r="A37" s="10">
        <v>33</v>
      </c>
      <c r="B37" s="18" t="s">
        <v>25</v>
      </c>
      <c r="C37" s="18" t="s">
        <v>26</v>
      </c>
      <c r="D37" s="18">
        <v>1</v>
      </c>
      <c r="E37" s="19" t="s">
        <v>27</v>
      </c>
      <c r="F37" s="18" t="s">
        <v>28</v>
      </c>
      <c r="G37" s="18" t="s">
        <v>29</v>
      </c>
      <c r="H37" s="18" t="s">
        <v>83</v>
      </c>
      <c r="I37" s="18" t="s">
        <v>84</v>
      </c>
      <c r="J37" s="18">
        <v>7611194907</v>
      </c>
      <c r="K37" s="18" t="str">
        <f t="shared" si="3"/>
        <v>Gmina Chorzele</v>
      </c>
      <c r="L37" s="18" t="s">
        <v>165</v>
      </c>
      <c r="M37" s="18" t="s">
        <v>86</v>
      </c>
      <c r="N37" s="19" t="s">
        <v>27</v>
      </c>
      <c r="O37" s="19" t="s">
        <v>28</v>
      </c>
      <c r="P37" s="19">
        <v>133025067</v>
      </c>
      <c r="Q37" s="19" t="s">
        <v>166</v>
      </c>
      <c r="R37" s="19" t="s">
        <v>167</v>
      </c>
      <c r="S37" s="18">
        <v>6</v>
      </c>
      <c r="T37" s="18" t="s">
        <v>42</v>
      </c>
      <c r="U37" s="20"/>
      <c r="V37" s="12">
        <f t="shared" si="4"/>
        <v>352.79999999999995</v>
      </c>
      <c r="W37" s="12">
        <f t="shared" si="5"/>
        <v>655.20000000000005</v>
      </c>
      <c r="X37" s="20">
        <v>1008</v>
      </c>
      <c r="Y37" s="21"/>
      <c r="Z37" s="23" t="s">
        <v>89</v>
      </c>
    </row>
    <row r="38" spans="1:26" ht="25.5" x14ac:dyDescent="0.25">
      <c r="A38" s="10">
        <v>34</v>
      </c>
      <c r="B38" s="18" t="s">
        <v>25</v>
      </c>
      <c r="C38" s="18" t="s">
        <v>26</v>
      </c>
      <c r="D38" s="18">
        <v>1</v>
      </c>
      <c r="E38" s="19" t="s">
        <v>27</v>
      </c>
      <c r="F38" s="18" t="s">
        <v>28</v>
      </c>
      <c r="G38" s="18" t="s">
        <v>29</v>
      </c>
      <c r="H38" s="18" t="s">
        <v>83</v>
      </c>
      <c r="I38" s="18" t="s">
        <v>84</v>
      </c>
      <c r="J38" s="18">
        <v>7611194907</v>
      </c>
      <c r="K38" s="18" t="str">
        <f t="shared" si="3"/>
        <v>Gmina Chorzele</v>
      </c>
      <c r="L38" s="18" t="s">
        <v>168</v>
      </c>
      <c r="M38" s="18" t="s">
        <v>86</v>
      </c>
      <c r="N38" s="19" t="s">
        <v>27</v>
      </c>
      <c r="O38" s="19" t="s">
        <v>28</v>
      </c>
      <c r="P38" s="19">
        <v>133025068</v>
      </c>
      <c r="Q38" s="19" t="s">
        <v>169</v>
      </c>
      <c r="R38" s="19" t="s">
        <v>170</v>
      </c>
      <c r="S38" s="18">
        <v>3</v>
      </c>
      <c r="T38" s="18" t="s">
        <v>42</v>
      </c>
      <c r="U38" s="20"/>
      <c r="V38" s="12">
        <f t="shared" si="4"/>
        <v>328.65</v>
      </c>
      <c r="W38" s="12">
        <f t="shared" si="5"/>
        <v>610.35</v>
      </c>
      <c r="X38" s="20">
        <v>939</v>
      </c>
      <c r="Y38" s="21"/>
      <c r="Z38" s="23" t="s">
        <v>89</v>
      </c>
    </row>
    <row r="39" spans="1:26" ht="25.5" x14ac:dyDescent="0.25">
      <c r="A39" s="10">
        <v>35</v>
      </c>
      <c r="B39" s="18" t="s">
        <v>25</v>
      </c>
      <c r="C39" s="18" t="s">
        <v>26</v>
      </c>
      <c r="D39" s="18">
        <v>1</v>
      </c>
      <c r="E39" s="19" t="s">
        <v>27</v>
      </c>
      <c r="F39" s="18" t="s">
        <v>28</v>
      </c>
      <c r="G39" s="18" t="s">
        <v>29</v>
      </c>
      <c r="H39" s="18" t="s">
        <v>83</v>
      </c>
      <c r="I39" s="18" t="s">
        <v>84</v>
      </c>
      <c r="J39" s="18">
        <v>7611194907</v>
      </c>
      <c r="K39" s="18" t="str">
        <f t="shared" si="3"/>
        <v>Gmina Chorzele</v>
      </c>
      <c r="L39" s="18" t="s">
        <v>171</v>
      </c>
      <c r="M39" s="18" t="s">
        <v>86</v>
      </c>
      <c r="N39" s="19" t="s">
        <v>27</v>
      </c>
      <c r="O39" s="19" t="s">
        <v>28</v>
      </c>
      <c r="P39" s="19">
        <v>133025069</v>
      </c>
      <c r="Q39" s="19" t="s">
        <v>172</v>
      </c>
      <c r="R39" s="19" t="s">
        <v>173</v>
      </c>
      <c r="S39" s="18">
        <v>6</v>
      </c>
      <c r="T39" s="18" t="s">
        <v>42</v>
      </c>
      <c r="U39" s="20"/>
      <c r="V39" s="12">
        <f t="shared" si="4"/>
        <v>962.49999999999989</v>
      </c>
      <c r="W39" s="12">
        <f t="shared" si="5"/>
        <v>1787.5</v>
      </c>
      <c r="X39" s="20">
        <v>2750</v>
      </c>
      <c r="Y39" s="21"/>
      <c r="Z39" s="23" t="s">
        <v>89</v>
      </c>
    </row>
    <row r="40" spans="1:26" ht="25.5" x14ac:dyDescent="0.25">
      <c r="A40" s="10">
        <v>36</v>
      </c>
      <c r="B40" s="18" t="s">
        <v>25</v>
      </c>
      <c r="C40" s="18" t="s">
        <v>26</v>
      </c>
      <c r="D40" s="18">
        <v>1</v>
      </c>
      <c r="E40" s="19" t="s">
        <v>27</v>
      </c>
      <c r="F40" s="18" t="s">
        <v>28</v>
      </c>
      <c r="G40" s="18" t="s">
        <v>29</v>
      </c>
      <c r="H40" s="18" t="s">
        <v>83</v>
      </c>
      <c r="I40" s="18" t="s">
        <v>84</v>
      </c>
      <c r="J40" s="18">
        <v>7611194907</v>
      </c>
      <c r="K40" s="18" t="str">
        <f t="shared" si="3"/>
        <v>Gmina Chorzele</v>
      </c>
      <c r="L40" s="18" t="s">
        <v>39</v>
      </c>
      <c r="M40" s="18" t="s">
        <v>174</v>
      </c>
      <c r="N40" s="19" t="s">
        <v>27</v>
      </c>
      <c r="O40" s="19" t="s">
        <v>28</v>
      </c>
      <c r="P40" s="19">
        <v>133025070</v>
      </c>
      <c r="Q40" s="19" t="s">
        <v>175</v>
      </c>
      <c r="R40" s="19" t="s">
        <v>176</v>
      </c>
      <c r="S40" s="18">
        <v>6</v>
      </c>
      <c r="T40" s="18" t="s">
        <v>42</v>
      </c>
      <c r="U40" s="20"/>
      <c r="V40" s="12">
        <f t="shared" si="4"/>
        <v>1202.9499999999998</v>
      </c>
      <c r="W40" s="12">
        <f t="shared" si="5"/>
        <v>2234.0500000000002</v>
      </c>
      <c r="X40" s="20">
        <v>3437</v>
      </c>
      <c r="Y40" s="21"/>
      <c r="Z40" s="23" t="s">
        <v>89</v>
      </c>
    </row>
    <row r="41" spans="1:26" ht="25.5" x14ac:dyDescent="0.25">
      <c r="A41" s="10">
        <v>37</v>
      </c>
      <c r="B41" s="18" t="s">
        <v>25</v>
      </c>
      <c r="C41" s="18" t="s">
        <v>26</v>
      </c>
      <c r="D41" s="18">
        <v>1</v>
      </c>
      <c r="E41" s="19" t="s">
        <v>27</v>
      </c>
      <c r="F41" s="18" t="s">
        <v>28</v>
      </c>
      <c r="G41" s="18" t="s">
        <v>29</v>
      </c>
      <c r="H41" s="18" t="s">
        <v>83</v>
      </c>
      <c r="I41" s="18" t="s">
        <v>84</v>
      </c>
      <c r="J41" s="18">
        <v>7611194907</v>
      </c>
      <c r="K41" s="18" t="str">
        <f t="shared" si="3"/>
        <v>Gmina Chorzele</v>
      </c>
      <c r="L41" s="18" t="s">
        <v>177</v>
      </c>
      <c r="M41" s="18" t="s">
        <v>86</v>
      </c>
      <c r="N41" s="19" t="s">
        <v>27</v>
      </c>
      <c r="O41" s="19" t="s">
        <v>28</v>
      </c>
      <c r="P41" s="19">
        <v>133025071</v>
      </c>
      <c r="Q41" s="19" t="s">
        <v>178</v>
      </c>
      <c r="R41" s="19" t="s">
        <v>179</v>
      </c>
      <c r="S41" s="18">
        <v>6</v>
      </c>
      <c r="T41" s="18" t="s">
        <v>42</v>
      </c>
      <c r="U41" s="20"/>
      <c r="V41" s="12">
        <f t="shared" si="4"/>
        <v>261.8</v>
      </c>
      <c r="W41" s="12">
        <f t="shared" si="5"/>
        <v>486.2</v>
      </c>
      <c r="X41" s="20">
        <v>748</v>
      </c>
      <c r="Y41" s="21"/>
      <c r="Z41" s="23" t="s">
        <v>89</v>
      </c>
    </row>
    <row r="42" spans="1:26" ht="25.5" x14ac:dyDescent="0.25">
      <c r="A42" s="10">
        <v>38</v>
      </c>
      <c r="B42" s="18" t="s">
        <v>25</v>
      </c>
      <c r="C42" s="18" t="s">
        <v>26</v>
      </c>
      <c r="D42" s="18">
        <v>1</v>
      </c>
      <c r="E42" s="19" t="s">
        <v>27</v>
      </c>
      <c r="F42" s="18" t="s">
        <v>28</v>
      </c>
      <c r="G42" s="18" t="s">
        <v>29</v>
      </c>
      <c r="H42" s="18" t="s">
        <v>83</v>
      </c>
      <c r="I42" s="18" t="s">
        <v>84</v>
      </c>
      <c r="J42" s="18">
        <v>7611194907</v>
      </c>
      <c r="K42" s="18" t="str">
        <f t="shared" si="3"/>
        <v>Gmina Chorzele</v>
      </c>
      <c r="L42" s="18" t="s">
        <v>180</v>
      </c>
      <c r="M42" s="18" t="s">
        <v>181</v>
      </c>
      <c r="N42" s="19" t="s">
        <v>27</v>
      </c>
      <c r="O42" s="19" t="s">
        <v>28</v>
      </c>
      <c r="P42" s="19">
        <v>133025072</v>
      </c>
      <c r="Q42" s="19" t="s">
        <v>182</v>
      </c>
      <c r="R42" s="19" t="s">
        <v>183</v>
      </c>
      <c r="S42" s="18">
        <v>3</v>
      </c>
      <c r="T42" s="18" t="s">
        <v>42</v>
      </c>
      <c r="U42" s="20"/>
      <c r="V42" s="12">
        <f t="shared" si="4"/>
        <v>523.25</v>
      </c>
      <c r="W42" s="12">
        <f t="shared" si="5"/>
        <v>971.75</v>
      </c>
      <c r="X42" s="20">
        <v>1495</v>
      </c>
      <c r="Y42" s="21"/>
      <c r="Z42" s="23" t="s">
        <v>89</v>
      </c>
    </row>
    <row r="43" spans="1:26" ht="25.5" x14ac:dyDescent="0.25">
      <c r="A43" s="10">
        <v>39</v>
      </c>
      <c r="B43" s="18" t="s">
        <v>25</v>
      </c>
      <c r="C43" s="18" t="s">
        <v>26</v>
      </c>
      <c r="D43" s="18">
        <v>1</v>
      </c>
      <c r="E43" s="19" t="s">
        <v>27</v>
      </c>
      <c r="F43" s="18" t="s">
        <v>28</v>
      </c>
      <c r="G43" s="18" t="s">
        <v>29</v>
      </c>
      <c r="H43" s="18" t="s">
        <v>83</v>
      </c>
      <c r="I43" s="18" t="s">
        <v>84</v>
      </c>
      <c r="J43" s="18">
        <v>7611194907</v>
      </c>
      <c r="K43" s="18" t="str">
        <f t="shared" si="3"/>
        <v>Gmina Chorzele</v>
      </c>
      <c r="L43" s="18" t="s">
        <v>39</v>
      </c>
      <c r="M43" s="18" t="s">
        <v>86</v>
      </c>
      <c r="N43" s="19" t="s">
        <v>27</v>
      </c>
      <c r="O43" s="19" t="s">
        <v>28</v>
      </c>
      <c r="P43" s="19">
        <v>133025073</v>
      </c>
      <c r="Q43" s="19" t="s">
        <v>184</v>
      </c>
      <c r="R43" s="19" t="s">
        <v>185</v>
      </c>
      <c r="S43" s="18">
        <v>6</v>
      </c>
      <c r="T43" s="18" t="s">
        <v>42</v>
      </c>
      <c r="U43" s="20"/>
      <c r="V43" s="12">
        <f t="shared" si="4"/>
        <v>3792.95</v>
      </c>
      <c r="W43" s="12">
        <f t="shared" si="5"/>
        <v>7044.05</v>
      </c>
      <c r="X43" s="20">
        <v>10837</v>
      </c>
      <c r="Y43" s="21"/>
      <c r="Z43" s="23" t="s">
        <v>89</v>
      </c>
    </row>
    <row r="44" spans="1:26" ht="25.5" x14ac:dyDescent="0.25">
      <c r="A44" s="10">
        <v>40</v>
      </c>
      <c r="B44" s="18" t="s">
        <v>25</v>
      </c>
      <c r="C44" s="18" t="s">
        <v>26</v>
      </c>
      <c r="D44" s="18">
        <v>1</v>
      </c>
      <c r="E44" s="19" t="s">
        <v>27</v>
      </c>
      <c r="F44" s="18" t="s">
        <v>28</v>
      </c>
      <c r="G44" s="18" t="s">
        <v>29</v>
      </c>
      <c r="H44" s="18" t="s">
        <v>83</v>
      </c>
      <c r="I44" s="18" t="s">
        <v>84</v>
      </c>
      <c r="J44" s="18">
        <v>7611194907</v>
      </c>
      <c r="K44" s="18" t="str">
        <f t="shared" si="3"/>
        <v>Gmina Chorzele</v>
      </c>
      <c r="L44" s="18" t="s">
        <v>186</v>
      </c>
      <c r="M44" s="18" t="s">
        <v>187</v>
      </c>
      <c r="N44" s="19" t="s">
        <v>27</v>
      </c>
      <c r="O44" s="19" t="s">
        <v>28</v>
      </c>
      <c r="P44" s="19">
        <v>133025074</v>
      </c>
      <c r="Q44" s="19" t="s">
        <v>188</v>
      </c>
      <c r="R44" s="19" t="s">
        <v>189</v>
      </c>
      <c r="S44" s="18">
        <v>3</v>
      </c>
      <c r="T44" s="18" t="s">
        <v>42</v>
      </c>
      <c r="U44" s="20"/>
      <c r="V44" s="12">
        <f t="shared" si="4"/>
        <v>623.69999999999993</v>
      </c>
      <c r="W44" s="12">
        <f t="shared" si="5"/>
        <v>1158.3000000000002</v>
      </c>
      <c r="X44" s="20">
        <v>1782</v>
      </c>
      <c r="Y44" s="21"/>
      <c r="Z44" s="23" t="s">
        <v>89</v>
      </c>
    </row>
    <row r="45" spans="1:26" ht="25.5" x14ac:dyDescent="0.25">
      <c r="A45" s="10">
        <v>41</v>
      </c>
      <c r="B45" s="18" t="s">
        <v>25</v>
      </c>
      <c r="C45" s="18" t="s">
        <v>26</v>
      </c>
      <c r="D45" s="18">
        <v>1</v>
      </c>
      <c r="E45" s="19" t="s">
        <v>27</v>
      </c>
      <c r="F45" s="18" t="s">
        <v>28</v>
      </c>
      <c r="G45" s="18" t="s">
        <v>29</v>
      </c>
      <c r="H45" s="18" t="s">
        <v>83</v>
      </c>
      <c r="I45" s="18" t="s">
        <v>84</v>
      </c>
      <c r="J45" s="18">
        <v>7611194907</v>
      </c>
      <c r="K45" s="18" t="str">
        <f t="shared" si="3"/>
        <v>Gmina Chorzele</v>
      </c>
      <c r="L45" s="18" t="s">
        <v>190</v>
      </c>
      <c r="M45" s="18" t="s">
        <v>191</v>
      </c>
      <c r="N45" s="19" t="s">
        <v>27</v>
      </c>
      <c r="O45" s="19" t="s">
        <v>28</v>
      </c>
      <c r="P45" s="19">
        <v>133025075</v>
      </c>
      <c r="Q45" s="19" t="s">
        <v>192</v>
      </c>
      <c r="R45" s="19" t="s">
        <v>193</v>
      </c>
      <c r="S45" s="18">
        <v>6</v>
      </c>
      <c r="T45" s="18" t="s">
        <v>42</v>
      </c>
      <c r="U45" s="20"/>
      <c r="V45" s="12">
        <f t="shared" si="4"/>
        <v>471.09999999999997</v>
      </c>
      <c r="W45" s="12">
        <f t="shared" si="5"/>
        <v>874.90000000000009</v>
      </c>
      <c r="X45" s="20">
        <v>1346</v>
      </c>
      <c r="Y45" s="21"/>
      <c r="Z45" s="23" t="s">
        <v>89</v>
      </c>
    </row>
    <row r="46" spans="1:26" ht="25.5" x14ac:dyDescent="0.25">
      <c r="A46" s="10">
        <v>42</v>
      </c>
      <c r="B46" s="18" t="s">
        <v>25</v>
      </c>
      <c r="C46" s="18" t="s">
        <v>26</v>
      </c>
      <c r="D46" s="18">
        <v>1</v>
      </c>
      <c r="E46" s="19" t="s">
        <v>27</v>
      </c>
      <c r="F46" s="18" t="s">
        <v>28</v>
      </c>
      <c r="G46" s="18" t="s">
        <v>29</v>
      </c>
      <c r="H46" s="18" t="s">
        <v>83</v>
      </c>
      <c r="I46" s="18" t="s">
        <v>84</v>
      </c>
      <c r="J46" s="18">
        <v>7611194907</v>
      </c>
      <c r="K46" s="18" t="str">
        <f t="shared" si="3"/>
        <v>Gmina Chorzele</v>
      </c>
      <c r="L46" s="18" t="s">
        <v>194</v>
      </c>
      <c r="M46" s="18" t="s">
        <v>86</v>
      </c>
      <c r="N46" s="19" t="s">
        <v>27</v>
      </c>
      <c r="O46" s="19" t="s">
        <v>28</v>
      </c>
      <c r="P46" s="19">
        <v>133025076</v>
      </c>
      <c r="Q46" s="19" t="s">
        <v>195</v>
      </c>
      <c r="R46" s="19" t="s">
        <v>196</v>
      </c>
      <c r="S46" s="18">
        <v>3</v>
      </c>
      <c r="T46" s="18" t="s">
        <v>42</v>
      </c>
      <c r="U46" s="20"/>
      <c r="V46" s="12">
        <f t="shared" si="4"/>
        <v>211.04999999999998</v>
      </c>
      <c r="W46" s="12">
        <f t="shared" si="5"/>
        <v>391.95000000000005</v>
      </c>
      <c r="X46" s="20">
        <v>603</v>
      </c>
      <c r="Y46" s="21"/>
      <c r="Z46" s="23" t="s">
        <v>89</v>
      </c>
    </row>
    <row r="47" spans="1:26" ht="25.5" x14ac:dyDescent="0.25">
      <c r="A47" s="10">
        <v>43</v>
      </c>
      <c r="B47" s="18" t="s">
        <v>25</v>
      </c>
      <c r="C47" s="18" t="s">
        <v>26</v>
      </c>
      <c r="D47" s="18">
        <v>1</v>
      </c>
      <c r="E47" s="19" t="s">
        <v>27</v>
      </c>
      <c r="F47" s="18" t="s">
        <v>28</v>
      </c>
      <c r="G47" s="18" t="s">
        <v>29</v>
      </c>
      <c r="H47" s="18" t="s">
        <v>83</v>
      </c>
      <c r="I47" s="18" t="s">
        <v>84</v>
      </c>
      <c r="J47" s="18">
        <v>7611194907</v>
      </c>
      <c r="K47" s="18" t="str">
        <f t="shared" si="3"/>
        <v>Gmina Chorzele</v>
      </c>
      <c r="L47" s="18" t="s">
        <v>46</v>
      </c>
      <c r="M47" s="18" t="s">
        <v>197</v>
      </c>
      <c r="N47" s="19" t="s">
        <v>47</v>
      </c>
      <c r="O47" s="19" t="s">
        <v>46</v>
      </c>
      <c r="P47" s="19">
        <v>133025077</v>
      </c>
      <c r="Q47" s="19" t="s">
        <v>198</v>
      </c>
      <c r="R47" s="19" t="s">
        <v>199</v>
      </c>
      <c r="S47" s="18">
        <v>7</v>
      </c>
      <c r="T47" s="18" t="s">
        <v>42</v>
      </c>
      <c r="U47" s="20"/>
      <c r="V47" s="12">
        <f t="shared" si="4"/>
        <v>7214.5499999999993</v>
      </c>
      <c r="W47" s="12">
        <f t="shared" si="5"/>
        <v>13398.45</v>
      </c>
      <c r="X47" s="20">
        <v>20613</v>
      </c>
      <c r="Y47" s="21"/>
      <c r="Z47" s="23" t="s">
        <v>89</v>
      </c>
    </row>
    <row r="48" spans="1:26" ht="25.5" x14ac:dyDescent="0.25">
      <c r="A48" s="10">
        <v>44</v>
      </c>
      <c r="B48" s="18" t="s">
        <v>25</v>
      </c>
      <c r="C48" s="18" t="s">
        <v>26</v>
      </c>
      <c r="D48" s="18">
        <v>1</v>
      </c>
      <c r="E48" s="19" t="s">
        <v>27</v>
      </c>
      <c r="F48" s="18" t="s">
        <v>28</v>
      </c>
      <c r="G48" s="18" t="s">
        <v>29</v>
      </c>
      <c r="H48" s="18" t="s">
        <v>83</v>
      </c>
      <c r="I48" s="18" t="s">
        <v>84</v>
      </c>
      <c r="J48" s="18">
        <v>7611194907</v>
      </c>
      <c r="K48" s="18" t="str">
        <f t="shared" si="3"/>
        <v>Gmina Chorzele</v>
      </c>
      <c r="L48" s="18" t="s">
        <v>200</v>
      </c>
      <c r="M48" s="18" t="s">
        <v>201</v>
      </c>
      <c r="N48" s="19" t="s">
        <v>27</v>
      </c>
      <c r="O48" s="19" t="s">
        <v>28</v>
      </c>
      <c r="P48" s="19">
        <v>133025078</v>
      </c>
      <c r="Q48" s="19" t="s">
        <v>202</v>
      </c>
      <c r="R48" s="19" t="s">
        <v>203</v>
      </c>
      <c r="S48" s="18">
        <v>3</v>
      </c>
      <c r="T48" s="18" t="s">
        <v>42</v>
      </c>
      <c r="U48" s="20"/>
      <c r="V48" s="12">
        <f t="shared" si="4"/>
        <v>359.45</v>
      </c>
      <c r="W48" s="12">
        <f t="shared" si="5"/>
        <v>667.55</v>
      </c>
      <c r="X48" s="20">
        <v>1027</v>
      </c>
      <c r="Y48" s="21"/>
      <c r="Z48" s="23" t="s">
        <v>89</v>
      </c>
    </row>
    <row r="49" spans="1:26" ht="25.5" x14ac:dyDescent="0.25">
      <c r="A49" s="10">
        <v>45</v>
      </c>
      <c r="B49" s="18" t="s">
        <v>25</v>
      </c>
      <c r="C49" s="18" t="s">
        <v>26</v>
      </c>
      <c r="D49" s="18">
        <v>1</v>
      </c>
      <c r="E49" s="19" t="s">
        <v>27</v>
      </c>
      <c r="F49" s="18" t="s">
        <v>28</v>
      </c>
      <c r="G49" s="18" t="s">
        <v>29</v>
      </c>
      <c r="H49" s="18" t="s">
        <v>83</v>
      </c>
      <c r="I49" s="18" t="s">
        <v>84</v>
      </c>
      <c r="J49" s="18">
        <v>7611194907</v>
      </c>
      <c r="K49" s="18" t="str">
        <f t="shared" si="3"/>
        <v>Gmina Chorzele</v>
      </c>
      <c r="L49" s="18" t="s">
        <v>204</v>
      </c>
      <c r="M49" s="18" t="s">
        <v>205</v>
      </c>
      <c r="N49" s="19" t="s">
        <v>27</v>
      </c>
      <c r="O49" s="19" t="s">
        <v>28</v>
      </c>
      <c r="P49" s="19">
        <v>133025079</v>
      </c>
      <c r="Q49" s="19" t="s">
        <v>206</v>
      </c>
      <c r="R49" s="19" t="s">
        <v>207</v>
      </c>
      <c r="S49" s="18">
        <v>6</v>
      </c>
      <c r="T49" s="18" t="s">
        <v>42</v>
      </c>
      <c r="U49" s="20"/>
      <c r="V49" s="12">
        <f t="shared" si="4"/>
        <v>2070.25</v>
      </c>
      <c r="W49" s="12">
        <f t="shared" si="5"/>
        <v>3844.75</v>
      </c>
      <c r="X49" s="20">
        <v>5915</v>
      </c>
      <c r="Y49" s="21"/>
      <c r="Z49" s="23" t="s">
        <v>89</v>
      </c>
    </row>
    <row r="50" spans="1:26" ht="25.5" x14ac:dyDescent="0.25">
      <c r="A50" s="10">
        <v>46</v>
      </c>
      <c r="B50" s="18" t="s">
        <v>25</v>
      </c>
      <c r="C50" s="18" t="s">
        <v>26</v>
      </c>
      <c r="D50" s="18">
        <v>1</v>
      </c>
      <c r="E50" s="19" t="s">
        <v>27</v>
      </c>
      <c r="F50" s="18" t="s">
        <v>28</v>
      </c>
      <c r="G50" s="18" t="s">
        <v>29</v>
      </c>
      <c r="H50" s="18" t="s">
        <v>83</v>
      </c>
      <c r="I50" s="18" t="s">
        <v>84</v>
      </c>
      <c r="J50" s="18">
        <v>7611194907</v>
      </c>
      <c r="K50" s="18" t="str">
        <f t="shared" si="3"/>
        <v>Gmina Chorzele</v>
      </c>
      <c r="L50" s="18" t="s">
        <v>208</v>
      </c>
      <c r="M50" s="18" t="s">
        <v>86</v>
      </c>
      <c r="N50" s="19" t="s">
        <v>47</v>
      </c>
      <c r="O50" s="19" t="s">
        <v>208</v>
      </c>
      <c r="P50" s="19">
        <v>133025080</v>
      </c>
      <c r="Q50" s="19" t="s">
        <v>209</v>
      </c>
      <c r="R50" s="19" t="s">
        <v>210</v>
      </c>
      <c r="S50" s="18">
        <v>10</v>
      </c>
      <c r="T50" s="18" t="s">
        <v>42</v>
      </c>
      <c r="U50" s="20"/>
      <c r="V50" s="12">
        <f t="shared" si="4"/>
        <v>1091.6499999999999</v>
      </c>
      <c r="W50" s="12">
        <f t="shared" si="5"/>
        <v>2027.3500000000001</v>
      </c>
      <c r="X50" s="20">
        <v>3119</v>
      </c>
      <c r="Y50" s="21"/>
      <c r="Z50" s="23" t="s">
        <v>89</v>
      </c>
    </row>
    <row r="51" spans="1:26" ht="25.5" x14ac:dyDescent="0.25">
      <c r="A51" s="10">
        <v>47</v>
      </c>
      <c r="B51" s="18" t="s">
        <v>25</v>
      </c>
      <c r="C51" s="18" t="s">
        <v>26</v>
      </c>
      <c r="D51" s="18">
        <v>1</v>
      </c>
      <c r="E51" s="19" t="s">
        <v>27</v>
      </c>
      <c r="F51" s="18" t="s">
        <v>28</v>
      </c>
      <c r="G51" s="18" t="s">
        <v>29</v>
      </c>
      <c r="H51" s="18" t="s">
        <v>83</v>
      </c>
      <c r="I51" s="18" t="s">
        <v>84</v>
      </c>
      <c r="J51" s="18">
        <v>7611194907</v>
      </c>
      <c r="K51" s="18" t="str">
        <f t="shared" si="3"/>
        <v>Gmina Chorzele</v>
      </c>
      <c r="L51" s="18" t="s">
        <v>211</v>
      </c>
      <c r="M51" s="18" t="s">
        <v>212</v>
      </c>
      <c r="N51" s="19" t="s">
        <v>27</v>
      </c>
      <c r="O51" s="19" t="s">
        <v>28</v>
      </c>
      <c r="P51" s="19">
        <v>133025081</v>
      </c>
      <c r="Q51" s="19" t="s">
        <v>213</v>
      </c>
      <c r="R51" s="19" t="s">
        <v>214</v>
      </c>
      <c r="S51" s="18">
        <v>6</v>
      </c>
      <c r="T51" s="18" t="s">
        <v>42</v>
      </c>
      <c r="U51" s="20"/>
      <c r="V51" s="12">
        <f t="shared" si="4"/>
        <v>313.59999999999997</v>
      </c>
      <c r="W51" s="12">
        <f t="shared" si="5"/>
        <v>582.40000000000009</v>
      </c>
      <c r="X51" s="20">
        <v>896</v>
      </c>
      <c r="Y51" s="21"/>
      <c r="Z51" s="23" t="s">
        <v>89</v>
      </c>
    </row>
    <row r="52" spans="1:26" ht="25.5" x14ac:dyDescent="0.25">
      <c r="A52" s="10">
        <v>48</v>
      </c>
      <c r="B52" s="18" t="s">
        <v>25</v>
      </c>
      <c r="C52" s="18" t="s">
        <v>26</v>
      </c>
      <c r="D52" s="18">
        <v>1</v>
      </c>
      <c r="E52" s="19" t="s">
        <v>27</v>
      </c>
      <c r="F52" s="18" t="s">
        <v>28</v>
      </c>
      <c r="G52" s="18" t="s">
        <v>29</v>
      </c>
      <c r="H52" s="18" t="s">
        <v>83</v>
      </c>
      <c r="I52" s="18" t="s">
        <v>84</v>
      </c>
      <c r="J52" s="18">
        <v>7611194907</v>
      </c>
      <c r="K52" s="18" t="str">
        <f t="shared" si="3"/>
        <v>Gmina Chorzele</v>
      </c>
      <c r="L52" s="18" t="s">
        <v>215</v>
      </c>
      <c r="M52" s="18" t="s">
        <v>216</v>
      </c>
      <c r="N52" s="19" t="s">
        <v>27</v>
      </c>
      <c r="O52" s="19" t="s">
        <v>28</v>
      </c>
      <c r="P52" s="19">
        <v>133025082</v>
      </c>
      <c r="Q52" s="19" t="s">
        <v>217</v>
      </c>
      <c r="R52" s="19" t="s">
        <v>218</v>
      </c>
      <c r="S52" s="18">
        <v>3</v>
      </c>
      <c r="T52" s="18" t="s">
        <v>42</v>
      </c>
      <c r="U52" s="20"/>
      <c r="V52" s="12">
        <f t="shared" si="4"/>
        <v>645.04999999999995</v>
      </c>
      <c r="W52" s="12">
        <f t="shared" si="5"/>
        <v>1197.95</v>
      </c>
      <c r="X52" s="20">
        <v>1843</v>
      </c>
      <c r="Y52" s="21"/>
      <c r="Z52" s="23" t="s">
        <v>89</v>
      </c>
    </row>
    <row r="53" spans="1:26" ht="25.5" x14ac:dyDescent="0.25">
      <c r="A53" s="10">
        <v>49</v>
      </c>
      <c r="B53" s="18" t="s">
        <v>25</v>
      </c>
      <c r="C53" s="18" t="s">
        <v>26</v>
      </c>
      <c r="D53" s="18">
        <v>1</v>
      </c>
      <c r="E53" s="19" t="s">
        <v>27</v>
      </c>
      <c r="F53" s="18" t="s">
        <v>28</v>
      </c>
      <c r="G53" s="18" t="s">
        <v>29</v>
      </c>
      <c r="H53" s="18" t="s">
        <v>83</v>
      </c>
      <c r="I53" s="18" t="s">
        <v>84</v>
      </c>
      <c r="J53" s="18">
        <v>7611194907</v>
      </c>
      <c r="K53" s="18" t="str">
        <f t="shared" si="3"/>
        <v>Gmina Chorzele</v>
      </c>
      <c r="L53" s="18" t="s">
        <v>219</v>
      </c>
      <c r="M53" s="18" t="s">
        <v>220</v>
      </c>
      <c r="N53" s="19" t="s">
        <v>27</v>
      </c>
      <c r="O53" s="19" t="s">
        <v>28</v>
      </c>
      <c r="P53" s="19">
        <v>133025083</v>
      </c>
      <c r="Q53" s="19" t="s">
        <v>221</v>
      </c>
      <c r="R53" s="19" t="s">
        <v>222</v>
      </c>
      <c r="S53" s="18">
        <v>6</v>
      </c>
      <c r="T53" s="18" t="s">
        <v>42</v>
      </c>
      <c r="U53" s="20"/>
      <c r="V53" s="12">
        <f t="shared" si="4"/>
        <v>676.19999999999993</v>
      </c>
      <c r="W53" s="12">
        <f t="shared" si="5"/>
        <v>1255.8000000000002</v>
      </c>
      <c r="X53" s="20">
        <v>1932</v>
      </c>
      <c r="Y53" s="21"/>
      <c r="Z53" s="23" t="s">
        <v>89</v>
      </c>
    </row>
    <row r="54" spans="1:26" ht="25.5" x14ac:dyDescent="0.25">
      <c r="A54" s="10">
        <v>50</v>
      </c>
      <c r="B54" s="18" t="s">
        <v>25</v>
      </c>
      <c r="C54" s="18" t="s">
        <v>26</v>
      </c>
      <c r="D54" s="18">
        <v>1</v>
      </c>
      <c r="E54" s="19" t="s">
        <v>27</v>
      </c>
      <c r="F54" s="18" t="s">
        <v>28</v>
      </c>
      <c r="G54" s="18" t="s">
        <v>29</v>
      </c>
      <c r="H54" s="18" t="s">
        <v>83</v>
      </c>
      <c r="I54" s="18" t="s">
        <v>84</v>
      </c>
      <c r="J54" s="18">
        <v>7611194907</v>
      </c>
      <c r="K54" s="18" t="str">
        <f t="shared" si="3"/>
        <v>Gmina Chorzele</v>
      </c>
      <c r="L54" s="18" t="s">
        <v>73</v>
      </c>
      <c r="M54" s="18" t="s">
        <v>223</v>
      </c>
      <c r="N54" s="19" t="s">
        <v>27</v>
      </c>
      <c r="O54" s="19" t="s">
        <v>28</v>
      </c>
      <c r="P54" s="19">
        <v>133025084</v>
      </c>
      <c r="Q54" s="19" t="s">
        <v>224</v>
      </c>
      <c r="R54" s="19" t="s">
        <v>225</v>
      </c>
      <c r="S54" s="18">
        <v>6</v>
      </c>
      <c r="T54" s="18" t="s">
        <v>42</v>
      </c>
      <c r="U54" s="20"/>
      <c r="V54" s="12">
        <f t="shared" si="4"/>
        <v>843.15</v>
      </c>
      <c r="W54" s="12">
        <f t="shared" si="5"/>
        <v>1565.85</v>
      </c>
      <c r="X54" s="20">
        <v>2409</v>
      </c>
      <c r="Y54" s="21"/>
      <c r="Z54" s="23" t="s">
        <v>89</v>
      </c>
    </row>
    <row r="55" spans="1:26" ht="25.5" x14ac:dyDescent="0.25">
      <c r="A55" s="10">
        <v>51</v>
      </c>
      <c r="B55" s="18" t="s">
        <v>25</v>
      </c>
      <c r="C55" s="18" t="s">
        <v>26</v>
      </c>
      <c r="D55" s="18">
        <v>1</v>
      </c>
      <c r="E55" s="19" t="s">
        <v>27</v>
      </c>
      <c r="F55" s="18" t="s">
        <v>28</v>
      </c>
      <c r="G55" s="18" t="s">
        <v>29</v>
      </c>
      <c r="H55" s="18" t="s">
        <v>83</v>
      </c>
      <c r="I55" s="18" t="s">
        <v>84</v>
      </c>
      <c r="J55" s="18">
        <v>7611194907</v>
      </c>
      <c r="K55" s="18" t="str">
        <f t="shared" si="3"/>
        <v>Gmina Chorzele</v>
      </c>
      <c r="L55" s="18" t="s">
        <v>226</v>
      </c>
      <c r="M55" s="18" t="s">
        <v>223</v>
      </c>
      <c r="N55" s="19" t="s">
        <v>27</v>
      </c>
      <c r="O55" s="19" t="s">
        <v>28</v>
      </c>
      <c r="P55" s="19">
        <v>133025085</v>
      </c>
      <c r="Q55" s="19" t="s">
        <v>227</v>
      </c>
      <c r="R55" s="19" t="s">
        <v>228</v>
      </c>
      <c r="S55" s="18">
        <v>3</v>
      </c>
      <c r="T55" s="18" t="s">
        <v>42</v>
      </c>
      <c r="U55" s="20"/>
      <c r="V55" s="12">
        <f t="shared" si="4"/>
        <v>1266.6499999999999</v>
      </c>
      <c r="W55" s="12">
        <f t="shared" si="5"/>
        <v>2352.3500000000004</v>
      </c>
      <c r="X55" s="20">
        <v>3619</v>
      </c>
      <c r="Y55" s="21"/>
      <c r="Z55" s="23" t="s">
        <v>89</v>
      </c>
    </row>
    <row r="56" spans="1:26" ht="25.5" x14ac:dyDescent="0.25">
      <c r="A56" s="10">
        <v>52</v>
      </c>
      <c r="B56" s="18" t="s">
        <v>25</v>
      </c>
      <c r="C56" s="18" t="s">
        <v>26</v>
      </c>
      <c r="D56" s="18">
        <v>1</v>
      </c>
      <c r="E56" s="19" t="s">
        <v>27</v>
      </c>
      <c r="F56" s="18" t="s">
        <v>28</v>
      </c>
      <c r="G56" s="18" t="s">
        <v>29</v>
      </c>
      <c r="H56" s="18" t="s">
        <v>83</v>
      </c>
      <c r="I56" s="18" t="s">
        <v>84</v>
      </c>
      <c r="J56" s="18">
        <v>7611194907</v>
      </c>
      <c r="K56" s="18" t="str">
        <f t="shared" si="3"/>
        <v>Gmina Chorzele</v>
      </c>
      <c r="L56" s="18" t="s">
        <v>229</v>
      </c>
      <c r="M56" s="18" t="s">
        <v>230</v>
      </c>
      <c r="N56" s="19" t="s">
        <v>27</v>
      </c>
      <c r="O56" s="19" t="s">
        <v>28</v>
      </c>
      <c r="P56" s="19">
        <v>133025086</v>
      </c>
      <c r="Q56" s="19" t="s">
        <v>231</v>
      </c>
      <c r="R56" s="19" t="s">
        <v>232</v>
      </c>
      <c r="S56" s="18">
        <v>3</v>
      </c>
      <c r="T56" s="18" t="s">
        <v>42</v>
      </c>
      <c r="U56" s="20"/>
      <c r="V56" s="12">
        <f t="shared" si="4"/>
        <v>178.5</v>
      </c>
      <c r="W56" s="12">
        <f t="shared" si="5"/>
        <v>331.5</v>
      </c>
      <c r="X56" s="20">
        <v>510</v>
      </c>
      <c r="Y56" s="21"/>
      <c r="Z56" s="23" t="s">
        <v>89</v>
      </c>
    </row>
    <row r="57" spans="1:26" ht="25.5" x14ac:dyDescent="0.25">
      <c r="A57" s="10">
        <v>53</v>
      </c>
      <c r="B57" s="18" t="s">
        <v>25</v>
      </c>
      <c r="C57" s="18" t="s">
        <v>26</v>
      </c>
      <c r="D57" s="18">
        <v>1</v>
      </c>
      <c r="E57" s="19" t="s">
        <v>27</v>
      </c>
      <c r="F57" s="18" t="s">
        <v>28</v>
      </c>
      <c r="G57" s="18" t="s">
        <v>29</v>
      </c>
      <c r="H57" s="18" t="s">
        <v>83</v>
      </c>
      <c r="I57" s="18" t="s">
        <v>84</v>
      </c>
      <c r="J57" s="18">
        <v>7611194907</v>
      </c>
      <c r="K57" s="18" t="str">
        <f t="shared" si="3"/>
        <v>Gmina Chorzele</v>
      </c>
      <c r="L57" s="18" t="s">
        <v>233</v>
      </c>
      <c r="M57" s="18" t="s">
        <v>234</v>
      </c>
      <c r="N57" s="19" t="s">
        <v>27</v>
      </c>
      <c r="O57" s="19" t="s">
        <v>28</v>
      </c>
      <c r="P57" s="19">
        <v>133025087</v>
      </c>
      <c r="Q57" s="19" t="s">
        <v>235</v>
      </c>
      <c r="R57" s="19" t="s">
        <v>236</v>
      </c>
      <c r="S57" s="18">
        <v>6</v>
      </c>
      <c r="T57" s="18" t="s">
        <v>42</v>
      </c>
      <c r="U57" s="20"/>
      <c r="V57" s="12">
        <f t="shared" si="4"/>
        <v>329.34999999999997</v>
      </c>
      <c r="W57" s="12">
        <f t="shared" si="5"/>
        <v>611.65000000000009</v>
      </c>
      <c r="X57" s="20">
        <v>941</v>
      </c>
      <c r="Y57" s="21"/>
      <c r="Z57" s="23" t="s">
        <v>89</v>
      </c>
    </row>
    <row r="58" spans="1:26" ht="25.5" x14ac:dyDescent="0.25">
      <c r="A58" s="10">
        <v>54</v>
      </c>
      <c r="B58" s="18" t="s">
        <v>25</v>
      </c>
      <c r="C58" s="18" t="s">
        <v>26</v>
      </c>
      <c r="D58" s="18">
        <v>1</v>
      </c>
      <c r="E58" s="19" t="s">
        <v>27</v>
      </c>
      <c r="F58" s="18" t="s">
        <v>28</v>
      </c>
      <c r="G58" s="18" t="s">
        <v>29</v>
      </c>
      <c r="H58" s="18" t="s">
        <v>83</v>
      </c>
      <c r="I58" s="18" t="s">
        <v>84</v>
      </c>
      <c r="J58" s="18">
        <v>7611194907</v>
      </c>
      <c r="K58" s="18" t="str">
        <f t="shared" si="3"/>
        <v>Gmina Chorzele</v>
      </c>
      <c r="L58" s="18" t="s">
        <v>237</v>
      </c>
      <c r="M58" s="18" t="s">
        <v>238</v>
      </c>
      <c r="N58" s="19" t="s">
        <v>47</v>
      </c>
      <c r="O58" s="19" t="s">
        <v>46</v>
      </c>
      <c r="P58" s="19">
        <v>133025088</v>
      </c>
      <c r="Q58" s="19" t="s">
        <v>239</v>
      </c>
      <c r="R58" s="19" t="s">
        <v>240</v>
      </c>
      <c r="S58" s="18">
        <v>3</v>
      </c>
      <c r="T58" s="18" t="s">
        <v>42</v>
      </c>
      <c r="U58" s="20"/>
      <c r="V58" s="12">
        <f t="shared" si="4"/>
        <v>410.2</v>
      </c>
      <c r="W58" s="12">
        <f t="shared" si="5"/>
        <v>761.8</v>
      </c>
      <c r="X58" s="20">
        <v>1172</v>
      </c>
      <c r="Y58" s="21"/>
      <c r="Z58" s="23" t="s">
        <v>89</v>
      </c>
    </row>
    <row r="59" spans="1:26" ht="25.5" x14ac:dyDescent="0.25">
      <c r="A59" s="10">
        <v>55</v>
      </c>
      <c r="B59" s="18" t="s">
        <v>25</v>
      </c>
      <c r="C59" s="18" t="s">
        <v>26</v>
      </c>
      <c r="D59" s="18">
        <v>1</v>
      </c>
      <c r="E59" s="19" t="s">
        <v>27</v>
      </c>
      <c r="F59" s="18" t="s">
        <v>28</v>
      </c>
      <c r="G59" s="18" t="s">
        <v>29</v>
      </c>
      <c r="H59" s="18" t="s">
        <v>83</v>
      </c>
      <c r="I59" s="18" t="s">
        <v>84</v>
      </c>
      <c r="J59" s="18">
        <v>7611194907</v>
      </c>
      <c r="K59" s="18" t="str">
        <f t="shared" si="3"/>
        <v>Gmina Chorzele</v>
      </c>
      <c r="L59" s="18" t="s">
        <v>241</v>
      </c>
      <c r="M59" s="18" t="s">
        <v>242</v>
      </c>
      <c r="N59" s="19" t="s">
        <v>27</v>
      </c>
      <c r="O59" s="19" t="s">
        <v>28</v>
      </c>
      <c r="P59" s="19">
        <v>133025089</v>
      </c>
      <c r="Q59" s="19" t="s">
        <v>243</v>
      </c>
      <c r="R59" s="19" t="s">
        <v>244</v>
      </c>
      <c r="S59" s="18">
        <v>6</v>
      </c>
      <c r="T59" s="18" t="s">
        <v>42</v>
      </c>
      <c r="U59" s="20"/>
      <c r="V59" s="12">
        <f t="shared" si="4"/>
        <v>1642.8999999999999</v>
      </c>
      <c r="W59" s="12">
        <f t="shared" si="5"/>
        <v>3051.1000000000004</v>
      </c>
      <c r="X59" s="20">
        <v>4694</v>
      </c>
      <c r="Y59" s="21"/>
      <c r="Z59" s="23" t="s">
        <v>89</v>
      </c>
    </row>
    <row r="60" spans="1:26" ht="25.5" x14ac:dyDescent="0.25">
      <c r="A60" s="10">
        <v>56</v>
      </c>
      <c r="B60" s="18" t="s">
        <v>25</v>
      </c>
      <c r="C60" s="18" t="s">
        <v>26</v>
      </c>
      <c r="D60" s="18">
        <v>1</v>
      </c>
      <c r="E60" s="19" t="s">
        <v>27</v>
      </c>
      <c r="F60" s="18" t="s">
        <v>28</v>
      </c>
      <c r="G60" s="18" t="s">
        <v>29</v>
      </c>
      <c r="H60" s="18" t="s">
        <v>83</v>
      </c>
      <c r="I60" s="18" t="s">
        <v>84</v>
      </c>
      <c r="J60" s="18">
        <v>7611194907</v>
      </c>
      <c r="K60" s="18" t="str">
        <f t="shared" si="3"/>
        <v>Gmina Chorzele</v>
      </c>
      <c r="L60" s="18" t="s">
        <v>245</v>
      </c>
      <c r="M60" s="18" t="s">
        <v>86</v>
      </c>
      <c r="N60" s="19" t="s">
        <v>27</v>
      </c>
      <c r="O60" s="19" t="s">
        <v>28</v>
      </c>
      <c r="P60" s="19">
        <v>133025090</v>
      </c>
      <c r="Q60" s="19" t="s">
        <v>246</v>
      </c>
      <c r="R60" s="19" t="s">
        <v>247</v>
      </c>
      <c r="S60" s="18">
        <v>6</v>
      </c>
      <c r="T60" s="18" t="s">
        <v>42</v>
      </c>
      <c r="U60" s="20"/>
      <c r="V60" s="12">
        <f t="shared" si="4"/>
        <v>2527</v>
      </c>
      <c r="W60" s="12">
        <f t="shared" si="5"/>
        <v>4693</v>
      </c>
      <c r="X60" s="20">
        <v>7220</v>
      </c>
      <c r="Y60" s="21"/>
      <c r="Z60" s="23" t="s">
        <v>89</v>
      </c>
    </row>
    <row r="61" spans="1:26" ht="25.5" x14ac:dyDescent="0.25">
      <c r="A61" s="10">
        <v>57</v>
      </c>
      <c r="B61" s="18" t="s">
        <v>25</v>
      </c>
      <c r="C61" s="18" t="s">
        <v>26</v>
      </c>
      <c r="D61" s="18">
        <v>1</v>
      </c>
      <c r="E61" s="19" t="s">
        <v>27</v>
      </c>
      <c r="F61" s="18" t="s">
        <v>28</v>
      </c>
      <c r="G61" s="18" t="s">
        <v>29</v>
      </c>
      <c r="H61" s="18" t="s">
        <v>83</v>
      </c>
      <c r="I61" s="18" t="s">
        <v>84</v>
      </c>
      <c r="J61" s="18">
        <v>7611194907</v>
      </c>
      <c r="K61" s="18" t="str">
        <f t="shared" si="3"/>
        <v>Gmina Chorzele</v>
      </c>
      <c r="L61" s="18" t="s">
        <v>68</v>
      </c>
      <c r="M61" s="18" t="s">
        <v>248</v>
      </c>
      <c r="N61" s="19" t="s">
        <v>47</v>
      </c>
      <c r="O61" s="19" t="s">
        <v>46</v>
      </c>
      <c r="P61" s="19">
        <v>133025091</v>
      </c>
      <c r="Q61" s="19" t="s">
        <v>249</v>
      </c>
      <c r="R61" s="19" t="s">
        <v>250</v>
      </c>
      <c r="S61" s="18">
        <v>3</v>
      </c>
      <c r="T61" s="18" t="s">
        <v>42</v>
      </c>
      <c r="U61" s="20"/>
      <c r="V61" s="12">
        <f t="shared" si="4"/>
        <v>1865.4999999999998</v>
      </c>
      <c r="W61" s="12">
        <f t="shared" si="5"/>
        <v>3464.5</v>
      </c>
      <c r="X61" s="20">
        <v>5330</v>
      </c>
      <c r="Y61" s="21"/>
      <c r="Z61" s="23" t="s">
        <v>89</v>
      </c>
    </row>
    <row r="62" spans="1:26" ht="25.5" x14ac:dyDescent="0.25">
      <c r="A62" s="10">
        <v>58</v>
      </c>
      <c r="B62" s="18" t="s">
        <v>25</v>
      </c>
      <c r="C62" s="18" t="s">
        <v>26</v>
      </c>
      <c r="D62" s="18">
        <v>1</v>
      </c>
      <c r="E62" s="19" t="s">
        <v>27</v>
      </c>
      <c r="F62" s="18" t="s">
        <v>28</v>
      </c>
      <c r="G62" s="18" t="s">
        <v>29</v>
      </c>
      <c r="H62" s="18" t="s">
        <v>83</v>
      </c>
      <c r="I62" s="18" t="s">
        <v>84</v>
      </c>
      <c r="J62" s="18">
        <v>7611194907</v>
      </c>
      <c r="K62" s="18" t="str">
        <f t="shared" si="3"/>
        <v>Gmina Chorzele</v>
      </c>
      <c r="L62" s="18" t="s">
        <v>251</v>
      </c>
      <c r="M62" s="18" t="s">
        <v>252</v>
      </c>
      <c r="N62" s="19" t="s">
        <v>27</v>
      </c>
      <c r="O62" s="19" t="s">
        <v>28</v>
      </c>
      <c r="P62" s="19">
        <v>133025092</v>
      </c>
      <c r="Q62" s="19" t="s">
        <v>253</v>
      </c>
      <c r="R62" s="19" t="s">
        <v>254</v>
      </c>
      <c r="S62" s="18">
        <v>3</v>
      </c>
      <c r="T62" s="18" t="s">
        <v>42</v>
      </c>
      <c r="U62" s="20"/>
      <c r="V62" s="12">
        <f t="shared" si="4"/>
        <v>243.95</v>
      </c>
      <c r="W62" s="12">
        <f t="shared" si="5"/>
        <v>453.05</v>
      </c>
      <c r="X62" s="20">
        <v>697</v>
      </c>
      <c r="Y62" s="21"/>
      <c r="Z62" s="23" t="s">
        <v>89</v>
      </c>
    </row>
    <row r="63" spans="1:26" ht="25.5" x14ac:dyDescent="0.25">
      <c r="A63" s="10">
        <v>59</v>
      </c>
      <c r="B63" s="18" t="s">
        <v>25</v>
      </c>
      <c r="C63" s="18" t="s">
        <v>26</v>
      </c>
      <c r="D63" s="18">
        <v>1</v>
      </c>
      <c r="E63" s="19" t="s">
        <v>27</v>
      </c>
      <c r="F63" s="18" t="s">
        <v>28</v>
      </c>
      <c r="G63" s="18" t="s">
        <v>29</v>
      </c>
      <c r="H63" s="18" t="s">
        <v>83</v>
      </c>
      <c r="I63" s="18" t="s">
        <v>84</v>
      </c>
      <c r="J63" s="18">
        <v>7611194907</v>
      </c>
      <c r="K63" s="18" t="str">
        <f t="shared" si="3"/>
        <v>Gmina Chorzele</v>
      </c>
      <c r="L63" s="18" t="s">
        <v>255</v>
      </c>
      <c r="M63" s="18" t="s">
        <v>256</v>
      </c>
      <c r="N63" s="19" t="s">
        <v>27</v>
      </c>
      <c r="O63" s="19" t="s">
        <v>28</v>
      </c>
      <c r="P63" s="19">
        <v>133025093</v>
      </c>
      <c r="Q63" s="19" t="s">
        <v>257</v>
      </c>
      <c r="R63" s="19" t="s">
        <v>258</v>
      </c>
      <c r="S63" s="18">
        <v>1</v>
      </c>
      <c r="T63" s="18" t="s">
        <v>42</v>
      </c>
      <c r="U63" s="20"/>
      <c r="V63" s="12">
        <f t="shared" si="4"/>
        <v>670.94999999999993</v>
      </c>
      <c r="W63" s="12">
        <f t="shared" si="5"/>
        <v>1246.0500000000002</v>
      </c>
      <c r="X63" s="20">
        <v>1917</v>
      </c>
      <c r="Y63" s="21"/>
      <c r="Z63" s="23" t="s">
        <v>89</v>
      </c>
    </row>
    <row r="64" spans="1:26" ht="25.5" x14ac:dyDescent="0.25">
      <c r="A64" s="10">
        <v>60</v>
      </c>
      <c r="B64" s="18" t="s">
        <v>25</v>
      </c>
      <c r="C64" s="18" t="s">
        <v>26</v>
      </c>
      <c r="D64" s="18">
        <v>1</v>
      </c>
      <c r="E64" s="19" t="s">
        <v>27</v>
      </c>
      <c r="F64" s="18" t="s">
        <v>28</v>
      </c>
      <c r="G64" s="18" t="s">
        <v>29</v>
      </c>
      <c r="H64" s="18" t="s">
        <v>83</v>
      </c>
      <c r="I64" s="18" t="s">
        <v>84</v>
      </c>
      <c r="J64" s="18">
        <v>7611194907</v>
      </c>
      <c r="K64" s="18" t="str">
        <f t="shared" si="3"/>
        <v>Gmina Chorzele</v>
      </c>
      <c r="L64" s="18" t="s">
        <v>245</v>
      </c>
      <c r="M64" s="18" t="s">
        <v>259</v>
      </c>
      <c r="N64" s="19" t="s">
        <v>27</v>
      </c>
      <c r="O64" s="19" t="s">
        <v>28</v>
      </c>
      <c r="P64" s="19">
        <v>133025094</v>
      </c>
      <c r="Q64" s="19" t="s">
        <v>260</v>
      </c>
      <c r="R64" s="19" t="s">
        <v>261</v>
      </c>
      <c r="S64" s="18">
        <v>6</v>
      </c>
      <c r="T64" s="18" t="s">
        <v>42</v>
      </c>
      <c r="U64" s="20"/>
      <c r="V64" s="12">
        <f t="shared" si="4"/>
        <v>393.4</v>
      </c>
      <c r="W64" s="12">
        <f t="shared" si="5"/>
        <v>730.6</v>
      </c>
      <c r="X64" s="20">
        <v>1124</v>
      </c>
      <c r="Y64" s="21"/>
      <c r="Z64" s="23" t="s">
        <v>89</v>
      </c>
    </row>
    <row r="65" spans="1:26" ht="25.5" x14ac:dyDescent="0.25">
      <c r="A65" s="10">
        <v>61</v>
      </c>
      <c r="B65" s="18" t="s">
        <v>25</v>
      </c>
      <c r="C65" s="18" t="s">
        <v>26</v>
      </c>
      <c r="D65" s="18">
        <v>1</v>
      </c>
      <c r="E65" s="19" t="s">
        <v>27</v>
      </c>
      <c r="F65" s="18" t="s">
        <v>28</v>
      </c>
      <c r="G65" s="18" t="s">
        <v>29</v>
      </c>
      <c r="H65" s="18" t="s">
        <v>83</v>
      </c>
      <c r="I65" s="18" t="s">
        <v>84</v>
      </c>
      <c r="J65" s="18">
        <v>7611194907</v>
      </c>
      <c r="K65" s="18" t="str">
        <f t="shared" si="3"/>
        <v>Gmina Chorzele</v>
      </c>
      <c r="L65" s="18" t="s">
        <v>262</v>
      </c>
      <c r="M65" s="18" t="s">
        <v>86</v>
      </c>
      <c r="N65" s="19" t="s">
        <v>27</v>
      </c>
      <c r="O65" s="19" t="s">
        <v>28</v>
      </c>
      <c r="P65" s="19">
        <v>133025095</v>
      </c>
      <c r="Q65" s="19" t="s">
        <v>263</v>
      </c>
      <c r="R65" s="19" t="s">
        <v>264</v>
      </c>
      <c r="S65" s="18">
        <v>6</v>
      </c>
      <c r="T65" s="18" t="s">
        <v>42</v>
      </c>
      <c r="U65" s="20"/>
      <c r="V65" s="12">
        <f t="shared" si="4"/>
        <v>416.84999999999997</v>
      </c>
      <c r="W65" s="12">
        <f t="shared" si="5"/>
        <v>774.15000000000009</v>
      </c>
      <c r="X65" s="20">
        <v>1191</v>
      </c>
      <c r="Y65" s="21"/>
      <c r="Z65" s="23" t="s">
        <v>89</v>
      </c>
    </row>
    <row r="66" spans="1:26" ht="25.5" x14ac:dyDescent="0.25">
      <c r="A66" s="10">
        <v>62</v>
      </c>
      <c r="B66" s="18" t="s">
        <v>25</v>
      </c>
      <c r="C66" s="18" t="s">
        <v>26</v>
      </c>
      <c r="D66" s="18">
        <v>1</v>
      </c>
      <c r="E66" s="19" t="s">
        <v>27</v>
      </c>
      <c r="F66" s="18" t="s">
        <v>28</v>
      </c>
      <c r="G66" s="18" t="s">
        <v>29</v>
      </c>
      <c r="H66" s="18" t="s">
        <v>83</v>
      </c>
      <c r="I66" s="18" t="s">
        <v>84</v>
      </c>
      <c r="J66" s="18">
        <v>7611194907</v>
      </c>
      <c r="K66" s="18" t="str">
        <f t="shared" si="3"/>
        <v>Gmina Chorzele</v>
      </c>
      <c r="L66" s="18" t="s">
        <v>265</v>
      </c>
      <c r="M66" s="18" t="s">
        <v>86</v>
      </c>
      <c r="N66" s="19" t="s">
        <v>27</v>
      </c>
      <c r="O66" s="19" t="s">
        <v>28</v>
      </c>
      <c r="P66" s="19">
        <v>133025096</v>
      </c>
      <c r="Q66" s="19" t="s">
        <v>266</v>
      </c>
      <c r="R66" s="19" t="s">
        <v>267</v>
      </c>
      <c r="S66" s="18">
        <v>3</v>
      </c>
      <c r="T66" s="18" t="s">
        <v>42</v>
      </c>
      <c r="U66" s="20"/>
      <c r="V66" s="12">
        <f t="shared" si="4"/>
        <v>311.14999999999998</v>
      </c>
      <c r="W66" s="12">
        <f t="shared" si="5"/>
        <v>577.85</v>
      </c>
      <c r="X66" s="20">
        <v>889</v>
      </c>
      <c r="Y66" s="21"/>
      <c r="Z66" s="23" t="s">
        <v>89</v>
      </c>
    </row>
    <row r="67" spans="1:26" ht="25.5" x14ac:dyDescent="0.25">
      <c r="A67" s="10">
        <v>63</v>
      </c>
      <c r="B67" s="18" t="s">
        <v>25</v>
      </c>
      <c r="C67" s="18" t="s">
        <v>26</v>
      </c>
      <c r="D67" s="18">
        <v>1</v>
      </c>
      <c r="E67" s="19" t="s">
        <v>27</v>
      </c>
      <c r="F67" s="18" t="s">
        <v>28</v>
      </c>
      <c r="G67" s="18" t="s">
        <v>29</v>
      </c>
      <c r="H67" s="18" t="s">
        <v>83</v>
      </c>
      <c r="I67" s="18" t="s">
        <v>84</v>
      </c>
      <c r="J67" s="18">
        <v>7611194907</v>
      </c>
      <c r="K67" s="18" t="str">
        <f t="shared" si="3"/>
        <v>Gmina Chorzele</v>
      </c>
      <c r="L67" s="18" t="s">
        <v>268</v>
      </c>
      <c r="M67" s="18" t="s">
        <v>269</v>
      </c>
      <c r="N67" s="19" t="s">
        <v>27</v>
      </c>
      <c r="O67" s="19" t="s">
        <v>28</v>
      </c>
      <c r="P67" s="19">
        <v>133025097</v>
      </c>
      <c r="Q67" s="19" t="s">
        <v>270</v>
      </c>
      <c r="R67" s="19" t="s">
        <v>271</v>
      </c>
      <c r="S67" s="18">
        <v>1</v>
      </c>
      <c r="T67" s="18" t="s">
        <v>42</v>
      </c>
      <c r="U67" s="20"/>
      <c r="V67" s="12">
        <f t="shared" si="4"/>
        <v>529.19999999999993</v>
      </c>
      <c r="W67" s="12">
        <f t="shared" si="5"/>
        <v>982.80000000000007</v>
      </c>
      <c r="X67" s="20">
        <v>1512</v>
      </c>
      <c r="Y67" s="21"/>
      <c r="Z67" s="23" t="s">
        <v>89</v>
      </c>
    </row>
    <row r="68" spans="1:26" ht="25.5" x14ac:dyDescent="0.25">
      <c r="A68" s="10">
        <v>64</v>
      </c>
      <c r="B68" s="18" t="s">
        <v>25</v>
      </c>
      <c r="C68" s="18" t="s">
        <v>26</v>
      </c>
      <c r="D68" s="18">
        <v>1</v>
      </c>
      <c r="E68" s="19" t="s">
        <v>27</v>
      </c>
      <c r="F68" s="18" t="s">
        <v>28</v>
      </c>
      <c r="G68" s="18" t="s">
        <v>29</v>
      </c>
      <c r="H68" s="18" t="s">
        <v>83</v>
      </c>
      <c r="I68" s="18" t="s">
        <v>84</v>
      </c>
      <c r="J68" s="18">
        <v>7611194907</v>
      </c>
      <c r="K68" s="18" t="str">
        <f t="shared" ref="K68:K93" si="6">B68</f>
        <v>Gmina Chorzele</v>
      </c>
      <c r="L68" s="18" t="s">
        <v>272</v>
      </c>
      <c r="M68" s="18" t="s">
        <v>86</v>
      </c>
      <c r="N68" s="19" t="s">
        <v>27</v>
      </c>
      <c r="O68" s="19" t="s">
        <v>28</v>
      </c>
      <c r="P68" s="19">
        <v>133025098</v>
      </c>
      <c r="Q68" s="19" t="s">
        <v>273</v>
      </c>
      <c r="R68" s="19" t="s">
        <v>274</v>
      </c>
      <c r="S68" s="18">
        <v>0.5</v>
      </c>
      <c r="T68" s="18" t="s">
        <v>42</v>
      </c>
      <c r="U68" s="20"/>
      <c r="V68" s="12">
        <f t="shared" ref="V68:V88" si="7">X68*0.35</f>
        <v>69.3</v>
      </c>
      <c r="W68" s="12">
        <f t="shared" ref="W68:W99" si="8">X68-V68</f>
        <v>128.69999999999999</v>
      </c>
      <c r="X68" s="20">
        <v>198</v>
      </c>
      <c r="Y68" s="21"/>
      <c r="Z68" s="23" t="s">
        <v>89</v>
      </c>
    </row>
    <row r="69" spans="1:26" ht="25.5" x14ac:dyDescent="0.25">
      <c r="A69" s="10">
        <v>65</v>
      </c>
      <c r="B69" s="18" t="s">
        <v>25</v>
      </c>
      <c r="C69" s="18" t="s">
        <v>26</v>
      </c>
      <c r="D69" s="18">
        <v>1</v>
      </c>
      <c r="E69" s="19" t="s">
        <v>27</v>
      </c>
      <c r="F69" s="18" t="s">
        <v>28</v>
      </c>
      <c r="G69" s="18" t="s">
        <v>29</v>
      </c>
      <c r="H69" s="18" t="s">
        <v>83</v>
      </c>
      <c r="I69" s="18" t="s">
        <v>84</v>
      </c>
      <c r="J69" s="18">
        <v>7611194907</v>
      </c>
      <c r="K69" s="18" t="str">
        <f t="shared" si="6"/>
        <v>Gmina Chorzele</v>
      </c>
      <c r="L69" s="18" t="s">
        <v>68</v>
      </c>
      <c r="M69" s="18" t="s">
        <v>86</v>
      </c>
      <c r="N69" s="19" t="s">
        <v>47</v>
      </c>
      <c r="O69" s="19" t="s">
        <v>46</v>
      </c>
      <c r="P69" s="19">
        <v>133025099</v>
      </c>
      <c r="Q69" s="19" t="s">
        <v>275</v>
      </c>
      <c r="R69" s="19" t="s">
        <v>276</v>
      </c>
      <c r="S69" s="18">
        <v>7</v>
      </c>
      <c r="T69" s="18" t="s">
        <v>42</v>
      </c>
      <c r="U69" s="20"/>
      <c r="V69" s="12">
        <f t="shared" si="7"/>
        <v>982.09999999999991</v>
      </c>
      <c r="W69" s="12">
        <f t="shared" si="8"/>
        <v>1823.9</v>
      </c>
      <c r="X69" s="20">
        <v>2806</v>
      </c>
      <c r="Y69" s="21"/>
      <c r="Z69" s="23" t="s">
        <v>89</v>
      </c>
    </row>
    <row r="70" spans="1:26" ht="25.5" x14ac:dyDescent="0.25">
      <c r="A70" s="10">
        <v>66</v>
      </c>
      <c r="B70" s="18" t="s">
        <v>25</v>
      </c>
      <c r="C70" s="18" t="s">
        <v>26</v>
      </c>
      <c r="D70" s="18">
        <v>1</v>
      </c>
      <c r="E70" s="19" t="s">
        <v>27</v>
      </c>
      <c r="F70" s="18" t="s">
        <v>28</v>
      </c>
      <c r="G70" s="18" t="s">
        <v>29</v>
      </c>
      <c r="H70" s="18" t="s">
        <v>83</v>
      </c>
      <c r="I70" s="18" t="s">
        <v>84</v>
      </c>
      <c r="J70" s="18">
        <v>7611194907</v>
      </c>
      <c r="K70" s="18" t="str">
        <f t="shared" si="6"/>
        <v>Gmina Chorzele</v>
      </c>
      <c r="L70" s="18" t="s">
        <v>277</v>
      </c>
      <c r="M70" s="18" t="s">
        <v>86</v>
      </c>
      <c r="N70" s="19" t="s">
        <v>27</v>
      </c>
      <c r="O70" s="19" t="s">
        <v>28</v>
      </c>
      <c r="P70" s="19">
        <v>133025100</v>
      </c>
      <c r="Q70" s="19" t="s">
        <v>278</v>
      </c>
      <c r="R70" s="19" t="s">
        <v>279</v>
      </c>
      <c r="S70" s="18">
        <v>3</v>
      </c>
      <c r="T70" s="18" t="s">
        <v>42</v>
      </c>
      <c r="U70" s="20"/>
      <c r="V70" s="12">
        <f t="shared" si="7"/>
        <v>782.25</v>
      </c>
      <c r="W70" s="12">
        <f t="shared" si="8"/>
        <v>1452.75</v>
      </c>
      <c r="X70" s="20">
        <v>2235</v>
      </c>
      <c r="Y70" s="21"/>
      <c r="Z70" s="23" t="s">
        <v>89</v>
      </c>
    </row>
    <row r="71" spans="1:26" ht="25.5" x14ac:dyDescent="0.25">
      <c r="A71" s="10">
        <v>67</v>
      </c>
      <c r="B71" s="18" t="s">
        <v>25</v>
      </c>
      <c r="C71" s="18" t="s">
        <v>26</v>
      </c>
      <c r="D71" s="18">
        <v>1</v>
      </c>
      <c r="E71" s="19" t="s">
        <v>27</v>
      </c>
      <c r="F71" s="18" t="s">
        <v>28</v>
      </c>
      <c r="G71" s="18" t="s">
        <v>29</v>
      </c>
      <c r="H71" s="18" t="s">
        <v>83</v>
      </c>
      <c r="I71" s="18" t="s">
        <v>84</v>
      </c>
      <c r="J71" s="18">
        <v>7611194907</v>
      </c>
      <c r="K71" s="18" t="str">
        <f t="shared" si="6"/>
        <v>Gmina Chorzele</v>
      </c>
      <c r="L71" s="18" t="s">
        <v>280</v>
      </c>
      <c r="M71" s="18" t="s">
        <v>86</v>
      </c>
      <c r="N71" s="19" t="s">
        <v>27</v>
      </c>
      <c r="O71" s="19" t="s">
        <v>28</v>
      </c>
      <c r="P71" s="19">
        <v>133025101</v>
      </c>
      <c r="Q71" s="19" t="s">
        <v>281</v>
      </c>
      <c r="R71" s="19" t="s">
        <v>282</v>
      </c>
      <c r="S71" s="18">
        <v>6</v>
      </c>
      <c r="T71" s="18" t="s">
        <v>42</v>
      </c>
      <c r="U71" s="20"/>
      <c r="V71" s="12">
        <f t="shared" si="7"/>
        <v>674.8</v>
      </c>
      <c r="W71" s="12">
        <f t="shared" si="8"/>
        <v>1253.2</v>
      </c>
      <c r="X71" s="20">
        <v>1928</v>
      </c>
      <c r="Y71" s="21"/>
      <c r="Z71" s="23" t="s">
        <v>89</v>
      </c>
    </row>
    <row r="72" spans="1:26" ht="25.5" x14ac:dyDescent="0.25">
      <c r="A72" s="10">
        <v>68</v>
      </c>
      <c r="B72" s="18" t="s">
        <v>25</v>
      </c>
      <c r="C72" s="18" t="s">
        <v>26</v>
      </c>
      <c r="D72" s="18">
        <v>1</v>
      </c>
      <c r="E72" s="19" t="s">
        <v>27</v>
      </c>
      <c r="F72" s="18" t="s">
        <v>28</v>
      </c>
      <c r="G72" s="18" t="s">
        <v>29</v>
      </c>
      <c r="H72" s="18" t="s">
        <v>83</v>
      </c>
      <c r="I72" s="18" t="s">
        <v>84</v>
      </c>
      <c r="J72" s="18">
        <v>7611194907</v>
      </c>
      <c r="K72" s="18" t="str">
        <f t="shared" si="6"/>
        <v>Gmina Chorzele</v>
      </c>
      <c r="L72" s="18" t="s">
        <v>283</v>
      </c>
      <c r="M72" s="18" t="s">
        <v>86</v>
      </c>
      <c r="N72" s="19" t="s">
        <v>27</v>
      </c>
      <c r="O72" s="19" t="s">
        <v>28</v>
      </c>
      <c r="P72" s="19">
        <v>133025102</v>
      </c>
      <c r="Q72" s="19" t="s">
        <v>284</v>
      </c>
      <c r="R72" s="19" t="s">
        <v>285</v>
      </c>
      <c r="S72" s="18">
        <v>6</v>
      </c>
      <c r="T72" s="18" t="s">
        <v>42</v>
      </c>
      <c r="U72" s="20"/>
      <c r="V72" s="12">
        <f t="shared" si="7"/>
        <v>766.5</v>
      </c>
      <c r="W72" s="12">
        <f t="shared" si="8"/>
        <v>1423.5</v>
      </c>
      <c r="X72" s="20">
        <v>2190</v>
      </c>
      <c r="Y72" s="21"/>
      <c r="Z72" s="23" t="s">
        <v>89</v>
      </c>
    </row>
    <row r="73" spans="1:26" ht="25.5" x14ac:dyDescent="0.25">
      <c r="A73" s="10">
        <v>69</v>
      </c>
      <c r="B73" s="18" t="s">
        <v>25</v>
      </c>
      <c r="C73" s="18" t="s">
        <v>26</v>
      </c>
      <c r="D73" s="18">
        <v>1</v>
      </c>
      <c r="E73" s="19" t="s">
        <v>27</v>
      </c>
      <c r="F73" s="18" t="s">
        <v>28</v>
      </c>
      <c r="G73" s="18" t="s">
        <v>29</v>
      </c>
      <c r="H73" s="18" t="s">
        <v>83</v>
      </c>
      <c r="I73" s="18" t="s">
        <v>84</v>
      </c>
      <c r="J73" s="18">
        <v>7611194907</v>
      </c>
      <c r="K73" s="18" t="str">
        <f t="shared" si="6"/>
        <v>Gmina Chorzele</v>
      </c>
      <c r="L73" s="18" t="s">
        <v>286</v>
      </c>
      <c r="M73" s="18" t="s">
        <v>86</v>
      </c>
      <c r="N73" s="19" t="s">
        <v>27</v>
      </c>
      <c r="O73" s="19" t="s">
        <v>28</v>
      </c>
      <c r="P73" s="19">
        <v>133025103</v>
      </c>
      <c r="Q73" s="19" t="s">
        <v>287</v>
      </c>
      <c r="R73" s="19" t="s">
        <v>288</v>
      </c>
      <c r="S73" s="18">
        <v>6</v>
      </c>
      <c r="T73" s="18" t="s">
        <v>42</v>
      </c>
      <c r="U73" s="20"/>
      <c r="V73" s="12">
        <f t="shared" si="7"/>
        <v>932.4</v>
      </c>
      <c r="W73" s="12">
        <f t="shared" si="8"/>
        <v>1731.6</v>
      </c>
      <c r="X73" s="20">
        <v>2664</v>
      </c>
      <c r="Y73" s="21"/>
      <c r="Z73" s="23" t="s">
        <v>89</v>
      </c>
    </row>
    <row r="74" spans="1:26" ht="25.5" x14ac:dyDescent="0.25">
      <c r="A74" s="10">
        <v>70</v>
      </c>
      <c r="B74" s="18" t="s">
        <v>25</v>
      </c>
      <c r="C74" s="18" t="s">
        <v>26</v>
      </c>
      <c r="D74" s="18">
        <v>1</v>
      </c>
      <c r="E74" s="19" t="s">
        <v>27</v>
      </c>
      <c r="F74" s="18" t="s">
        <v>28</v>
      </c>
      <c r="G74" s="18" t="s">
        <v>29</v>
      </c>
      <c r="H74" s="18" t="s">
        <v>83</v>
      </c>
      <c r="I74" s="18" t="s">
        <v>84</v>
      </c>
      <c r="J74" s="18">
        <v>7611194907</v>
      </c>
      <c r="K74" s="18" t="str">
        <f t="shared" si="6"/>
        <v>Gmina Chorzele</v>
      </c>
      <c r="L74" s="18" t="s">
        <v>289</v>
      </c>
      <c r="M74" s="18" t="s">
        <v>86</v>
      </c>
      <c r="N74" s="19" t="s">
        <v>27</v>
      </c>
      <c r="O74" s="19" t="s">
        <v>28</v>
      </c>
      <c r="P74" s="19">
        <v>133025104</v>
      </c>
      <c r="Q74" s="19" t="s">
        <v>290</v>
      </c>
      <c r="R74" s="19" t="s">
        <v>291</v>
      </c>
      <c r="S74" s="18">
        <v>6</v>
      </c>
      <c r="T74" s="18" t="s">
        <v>42</v>
      </c>
      <c r="U74" s="20"/>
      <c r="V74" s="12">
        <f t="shared" si="7"/>
        <v>356.65</v>
      </c>
      <c r="W74" s="12">
        <f t="shared" si="8"/>
        <v>662.35</v>
      </c>
      <c r="X74" s="20">
        <v>1019</v>
      </c>
      <c r="Y74" s="21"/>
      <c r="Z74" s="23" t="s">
        <v>89</v>
      </c>
    </row>
    <row r="75" spans="1:26" ht="25.5" x14ac:dyDescent="0.25">
      <c r="A75" s="10">
        <v>71</v>
      </c>
      <c r="B75" s="18" t="str">
        <f>B53</f>
        <v>Gmina Chorzele</v>
      </c>
      <c r="C75" s="18" t="s">
        <v>26</v>
      </c>
      <c r="D75" s="18">
        <v>1</v>
      </c>
      <c r="E75" s="19" t="s">
        <v>27</v>
      </c>
      <c r="F75" s="18" t="s">
        <v>28</v>
      </c>
      <c r="G75" s="18" t="s">
        <v>29</v>
      </c>
      <c r="H75" s="18" t="s">
        <v>83</v>
      </c>
      <c r="I75" s="18" t="s">
        <v>84</v>
      </c>
      <c r="J75" s="18">
        <v>7611194907</v>
      </c>
      <c r="K75" s="18" t="str">
        <f t="shared" si="6"/>
        <v>Gmina Chorzele</v>
      </c>
      <c r="L75" s="18" t="s">
        <v>180</v>
      </c>
      <c r="M75" s="18" t="s">
        <v>86</v>
      </c>
      <c r="N75" s="19" t="s">
        <v>27</v>
      </c>
      <c r="O75" s="19" t="s">
        <v>28</v>
      </c>
      <c r="P75" s="19">
        <v>133025105</v>
      </c>
      <c r="Q75" s="19" t="s">
        <v>292</v>
      </c>
      <c r="R75" s="19" t="s">
        <v>293</v>
      </c>
      <c r="S75" s="18">
        <v>6</v>
      </c>
      <c r="T75" s="18" t="s">
        <v>42</v>
      </c>
      <c r="U75" s="20"/>
      <c r="V75" s="12">
        <f t="shared" si="7"/>
        <v>613.54999999999995</v>
      </c>
      <c r="W75" s="12">
        <f t="shared" si="8"/>
        <v>1139.45</v>
      </c>
      <c r="X75" s="20">
        <v>1753</v>
      </c>
      <c r="Y75" s="21"/>
      <c r="Z75" s="23" t="s">
        <v>89</v>
      </c>
    </row>
    <row r="76" spans="1:26" ht="25.5" x14ac:dyDescent="0.25">
      <c r="A76" s="10">
        <v>72</v>
      </c>
      <c r="B76" s="18" t="s">
        <v>25</v>
      </c>
      <c r="C76" s="18" t="s">
        <v>26</v>
      </c>
      <c r="D76" s="18">
        <v>1</v>
      </c>
      <c r="E76" s="19" t="s">
        <v>27</v>
      </c>
      <c r="F76" s="18" t="s">
        <v>28</v>
      </c>
      <c r="G76" s="18" t="s">
        <v>29</v>
      </c>
      <c r="H76" s="18" t="s">
        <v>83</v>
      </c>
      <c r="I76" s="18" t="s">
        <v>84</v>
      </c>
      <c r="J76" s="18">
        <v>7611194907</v>
      </c>
      <c r="K76" s="18" t="str">
        <f t="shared" si="6"/>
        <v>Gmina Chorzele</v>
      </c>
      <c r="L76" s="18" t="s">
        <v>55</v>
      </c>
      <c r="M76" s="18" t="s">
        <v>86</v>
      </c>
      <c r="N76" s="19" t="s">
        <v>27</v>
      </c>
      <c r="O76" s="19" t="s">
        <v>28</v>
      </c>
      <c r="P76" s="19">
        <v>133025106</v>
      </c>
      <c r="Q76" s="19" t="s">
        <v>294</v>
      </c>
      <c r="R76" s="19" t="s">
        <v>295</v>
      </c>
      <c r="S76" s="18">
        <v>6</v>
      </c>
      <c r="T76" s="18" t="s">
        <v>42</v>
      </c>
      <c r="U76" s="20"/>
      <c r="V76" s="12">
        <f t="shared" si="7"/>
        <v>1256.8499999999999</v>
      </c>
      <c r="W76" s="12">
        <f t="shared" si="8"/>
        <v>2334.15</v>
      </c>
      <c r="X76" s="20">
        <v>3591</v>
      </c>
      <c r="Y76" s="21"/>
      <c r="Z76" s="23" t="s">
        <v>89</v>
      </c>
    </row>
    <row r="77" spans="1:26" ht="25.5" x14ac:dyDescent="0.25">
      <c r="A77" s="10">
        <v>73</v>
      </c>
      <c r="B77" s="18" t="s">
        <v>25</v>
      </c>
      <c r="C77" s="18" t="s">
        <v>26</v>
      </c>
      <c r="D77" s="18">
        <v>1</v>
      </c>
      <c r="E77" s="19" t="s">
        <v>27</v>
      </c>
      <c r="F77" s="18" t="s">
        <v>28</v>
      </c>
      <c r="G77" s="18" t="s">
        <v>29</v>
      </c>
      <c r="H77" s="18" t="s">
        <v>83</v>
      </c>
      <c r="I77" s="18" t="s">
        <v>84</v>
      </c>
      <c r="J77" s="18">
        <v>7611194907</v>
      </c>
      <c r="K77" s="18" t="str">
        <f t="shared" si="6"/>
        <v>Gmina Chorzele</v>
      </c>
      <c r="L77" s="18" t="s">
        <v>296</v>
      </c>
      <c r="M77" s="18" t="s">
        <v>297</v>
      </c>
      <c r="N77" s="19" t="s">
        <v>27</v>
      </c>
      <c r="O77" s="19" t="s">
        <v>28</v>
      </c>
      <c r="P77" s="19">
        <v>133025107</v>
      </c>
      <c r="Q77" s="19" t="s">
        <v>298</v>
      </c>
      <c r="R77" s="19" t="s">
        <v>299</v>
      </c>
      <c r="S77" s="18">
        <v>6</v>
      </c>
      <c r="T77" s="18" t="s">
        <v>42</v>
      </c>
      <c r="U77" s="20"/>
      <c r="V77" s="12">
        <f t="shared" si="7"/>
        <v>703.84999999999991</v>
      </c>
      <c r="W77" s="12">
        <f t="shared" si="8"/>
        <v>1307.1500000000001</v>
      </c>
      <c r="X77" s="20">
        <v>2011</v>
      </c>
      <c r="Y77" s="21"/>
      <c r="Z77" s="23" t="s">
        <v>89</v>
      </c>
    </row>
    <row r="78" spans="1:26" ht="25.5" x14ac:dyDescent="0.25">
      <c r="A78" s="10">
        <v>74</v>
      </c>
      <c r="B78" s="18" t="s">
        <v>25</v>
      </c>
      <c r="C78" s="18" t="s">
        <v>26</v>
      </c>
      <c r="D78" s="18">
        <v>1</v>
      </c>
      <c r="E78" s="19" t="s">
        <v>27</v>
      </c>
      <c r="F78" s="18" t="s">
        <v>28</v>
      </c>
      <c r="G78" s="18" t="s">
        <v>29</v>
      </c>
      <c r="H78" s="18" t="s">
        <v>83</v>
      </c>
      <c r="I78" s="18" t="s">
        <v>84</v>
      </c>
      <c r="J78" s="18">
        <v>7611194907</v>
      </c>
      <c r="K78" s="18" t="str">
        <f t="shared" si="6"/>
        <v>Gmina Chorzele</v>
      </c>
      <c r="L78" s="18" t="s">
        <v>55</v>
      </c>
      <c r="M78" s="18" t="s">
        <v>86</v>
      </c>
      <c r="N78" s="19" t="s">
        <v>27</v>
      </c>
      <c r="O78" s="19" t="s">
        <v>28</v>
      </c>
      <c r="P78" s="19">
        <v>133025108</v>
      </c>
      <c r="Q78" s="19" t="s">
        <v>300</v>
      </c>
      <c r="R78" s="19" t="s">
        <v>301</v>
      </c>
      <c r="S78" s="18">
        <v>6</v>
      </c>
      <c r="T78" s="18" t="s">
        <v>42</v>
      </c>
      <c r="U78" s="20"/>
      <c r="V78" s="12">
        <f t="shared" si="7"/>
        <v>3876.95</v>
      </c>
      <c r="W78" s="12">
        <f t="shared" si="8"/>
        <v>7200.05</v>
      </c>
      <c r="X78" s="20">
        <v>11077</v>
      </c>
      <c r="Y78" s="21"/>
      <c r="Z78" s="23" t="s">
        <v>89</v>
      </c>
    </row>
    <row r="79" spans="1:26" ht="25.5" x14ac:dyDescent="0.25">
      <c r="A79" s="10">
        <v>75</v>
      </c>
      <c r="B79" s="18" t="s">
        <v>25</v>
      </c>
      <c r="C79" s="18" t="s">
        <v>26</v>
      </c>
      <c r="D79" s="18">
        <v>1</v>
      </c>
      <c r="E79" s="19" t="s">
        <v>27</v>
      </c>
      <c r="F79" s="18" t="s">
        <v>28</v>
      </c>
      <c r="G79" s="18" t="s">
        <v>29</v>
      </c>
      <c r="H79" s="18" t="s">
        <v>83</v>
      </c>
      <c r="I79" s="18" t="s">
        <v>84</v>
      </c>
      <c r="J79" s="18">
        <v>7611194907</v>
      </c>
      <c r="K79" s="18" t="str">
        <f t="shared" si="6"/>
        <v>Gmina Chorzele</v>
      </c>
      <c r="L79" s="18" t="s">
        <v>302</v>
      </c>
      <c r="M79" s="18" t="s">
        <v>86</v>
      </c>
      <c r="N79" s="19" t="s">
        <v>47</v>
      </c>
      <c r="O79" s="19" t="s">
        <v>46</v>
      </c>
      <c r="P79" s="19">
        <v>133025109</v>
      </c>
      <c r="Q79" s="19" t="s">
        <v>303</v>
      </c>
      <c r="R79" s="19" t="s">
        <v>304</v>
      </c>
      <c r="S79" s="18">
        <v>7</v>
      </c>
      <c r="T79" s="18" t="s">
        <v>42</v>
      </c>
      <c r="U79" s="20"/>
      <c r="V79" s="12">
        <f t="shared" si="7"/>
        <v>480.54999999999995</v>
      </c>
      <c r="W79" s="12">
        <f t="shared" si="8"/>
        <v>892.45</v>
      </c>
      <c r="X79" s="20">
        <v>1373</v>
      </c>
      <c r="Y79" s="21"/>
      <c r="Z79" s="23" t="s">
        <v>89</v>
      </c>
    </row>
    <row r="80" spans="1:26" ht="25.5" x14ac:dyDescent="0.25">
      <c r="A80" s="10">
        <v>76</v>
      </c>
      <c r="B80" s="18" t="s">
        <v>25</v>
      </c>
      <c r="C80" s="18" t="s">
        <v>26</v>
      </c>
      <c r="D80" s="18">
        <v>1</v>
      </c>
      <c r="E80" s="19" t="s">
        <v>27</v>
      </c>
      <c r="F80" s="18" t="s">
        <v>28</v>
      </c>
      <c r="G80" s="18" t="s">
        <v>29</v>
      </c>
      <c r="H80" s="18" t="s">
        <v>83</v>
      </c>
      <c r="I80" s="18" t="s">
        <v>84</v>
      </c>
      <c r="J80" s="18">
        <v>7611194907</v>
      </c>
      <c r="K80" s="18" t="str">
        <f t="shared" si="6"/>
        <v>Gmina Chorzele</v>
      </c>
      <c r="L80" s="18" t="s">
        <v>296</v>
      </c>
      <c r="M80" s="18" t="s">
        <v>86</v>
      </c>
      <c r="N80" s="19" t="s">
        <v>27</v>
      </c>
      <c r="O80" s="19" t="s">
        <v>28</v>
      </c>
      <c r="P80" s="19">
        <v>133025110</v>
      </c>
      <c r="Q80" s="19" t="s">
        <v>305</v>
      </c>
      <c r="R80" s="19" t="s">
        <v>306</v>
      </c>
      <c r="S80" s="18">
        <v>6</v>
      </c>
      <c r="T80" s="18" t="s">
        <v>42</v>
      </c>
      <c r="U80" s="20"/>
      <c r="V80" s="12">
        <f t="shared" si="7"/>
        <v>615.29999999999995</v>
      </c>
      <c r="W80" s="12">
        <f t="shared" si="8"/>
        <v>1142.7</v>
      </c>
      <c r="X80" s="20">
        <v>1758</v>
      </c>
      <c r="Y80" s="21"/>
      <c r="Z80" s="23" t="s">
        <v>89</v>
      </c>
    </row>
    <row r="81" spans="1:26" ht="25.5" x14ac:dyDescent="0.25">
      <c r="A81" s="10">
        <v>77</v>
      </c>
      <c r="B81" s="18" t="s">
        <v>25</v>
      </c>
      <c r="C81" s="18" t="s">
        <v>26</v>
      </c>
      <c r="D81" s="18">
        <v>1</v>
      </c>
      <c r="E81" s="19" t="s">
        <v>27</v>
      </c>
      <c r="F81" s="18" t="s">
        <v>28</v>
      </c>
      <c r="G81" s="18" t="s">
        <v>29</v>
      </c>
      <c r="H81" s="18" t="s">
        <v>83</v>
      </c>
      <c r="I81" s="18" t="s">
        <v>84</v>
      </c>
      <c r="J81" s="18">
        <v>7611194907</v>
      </c>
      <c r="K81" s="18" t="str">
        <f t="shared" si="6"/>
        <v>Gmina Chorzele</v>
      </c>
      <c r="L81" s="18" t="s">
        <v>245</v>
      </c>
      <c r="M81" s="18" t="s">
        <v>307</v>
      </c>
      <c r="N81" s="19" t="s">
        <v>27</v>
      </c>
      <c r="O81" s="19" t="s">
        <v>28</v>
      </c>
      <c r="P81" s="19">
        <v>133025111</v>
      </c>
      <c r="Q81" s="19" t="s">
        <v>308</v>
      </c>
      <c r="R81" s="19" t="s">
        <v>309</v>
      </c>
      <c r="S81" s="18">
        <v>6</v>
      </c>
      <c r="T81" s="18" t="s">
        <v>42</v>
      </c>
      <c r="U81" s="20"/>
      <c r="V81" s="12">
        <f t="shared" si="7"/>
        <v>908.94999999999993</v>
      </c>
      <c r="W81" s="12">
        <f t="shared" si="8"/>
        <v>1688.0500000000002</v>
      </c>
      <c r="X81" s="20">
        <v>2597</v>
      </c>
      <c r="Y81" s="21"/>
      <c r="Z81" s="23" t="s">
        <v>89</v>
      </c>
    </row>
    <row r="82" spans="1:26" ht="25.5" x14ac:dyDescent="0.25">
      <c r="A82" s="10">
        <v>78</v>
      </c>
      <c r="B82" s="18" t="s">
        <v>25</v>
      </c>
      <c r="C82" s="18" t="s">
        <v>26</v>
      </c>
      <c r="D82" s="18">
        <v>1</v>
      </c>
      <c r="E82" s="19" t="s">
        <v>27</v>
      </c>
      <c r="F82" s="18" t="s">
        <v>28</v>
      </c>
      <c r="G82" s="18" t="s">
        <v>29</v>
      </c>
      <c r="H82" s="18" t="s">
        <v>83</v>
      </c>
      <c r="I82" s="18" t="s">
        <v>84</v>
      </c>
      <c r="J82" s="18">
        <v>7611194907</v>
      </c>
      <c r="K82" s="18" t="str">
        <f t="shared" si="6"/>
        <v>Gmina Chorzele</v>
      </c>
      <c r="L82" s="18" t="s">
        <v>310</v>
      </c>
      <c r="M82" s="18" t="s">
        <v>311</v>
      </c>
      <c r="N82" s="19" t="s">
        <v>27</v>
      </c>
      <c r="O82" s="19" t="s">
        <v>28</v>
      </c>
      <c r="P82" s="19">
        <v>133025112</v>
      </c>
      <c r="Q82" s="19" t="s">
        <v>312</v>
      </c>
      <c r="R82" s="19" t="s">
        <v>313</v>
      </c>
      <c r="S82" s="18">
        <v>6</v>
      </c>
      <c r="T82" s="18" t="s">
        <v>42</v>
      </c>
      <c r="U82" s="20"/>
      <c r="V82" s="12">
        <f t="shared" si="7"/>
        <v>1301.3</v>
      </c>
      <c r="W82" s="12">
        <f t="shared" si="8"/>
        <v>2416.6999999999998</v>
      </c>
      <c r="X82" s="20">
        <v>3718</v>
      </c>
      <c r="Y82" s="21"/>
      <c r="Z82" s="23" t="s">
        <v>89</v>
      </c>
    </row>
    <row r="83" spans="1:26" ht="25.5" x14ac:dyDescent="0.25">
      <c r="A83" s="10">
        <v>79</v>
      </c>
      <c r="B83" s="18" t="s">
        <v>25</v>
      </c>
      <c r="C83" s="18" t="s">
        <v>26</v>
      </c>
      <c r="D83" s="18">
        <v>1</v>
      </c>
      <c r="E83" s="19" t="s">
        <v>27</v>
      </c>
      <c r="F83" s="18" t="s">
        <v>28</v>
      </c>
      <c r="G83" s="18" t="s">
        <v>29</v>
      </c>
      <c r="H83" s="18" t="s">
        <v>83</v>
      </c>
      <c r="I83" s="18" t="s">
        <v>84</v>
      </c>
      <c r="J83" s="18">
        <v>7611194907</v>
      </c>
      <c r="K83" s="18" t="str">
        <f t="shared" si="6"/>
        <v>Gmina Chorzele</v>
      </c>
      <c r="L83" s="18" t="s">
        <v>314</v>
      </c>
      <c r="M83" s="18" t="s">
        <v>86</v>
      </c>
      <c r="N83" s="19" t="s">
        <v>27</v>
      </c>
      <c r="O83" s="19" t="s">
        <v>28</v>
      </c>
      <c r="P83" s="19">
        <v>133025113</v>
      </c>
      <c r="Q83" s="19" t="s">
        <v>315</v>
      </c>
      <c r="R83" s="19" t="s">
        <v>316</v>
      </c>
      <c r="S83" s="18">
        <v>6</v>
      </c>
      <c r="T83" s="18" t="s">
        <v>42</v>
      </c>
      <c r="U83" s="20"/>
      <c r="V83" s="12">
        <f t="shared" si="7"/>
        <v>627.54999999999995</v>
      </c>
      <c r="W83" s="12">
        <f t="shared" si="8"/>
        <v>1165.45</v>
      </c>
      <c r="X83" s="20">
        <v>1793</v>
      </c>
      <c r="Y83" s="21"/>
      <c r="Z83" s="23" t="s">
        <v>89</v>
      </c>
    </row>
    <row r="84" spans="1:26" ht="25.5" x14ac:dyDescent="0.25">
      <c r="A84" s="10">
        <v>80</v>
      </c>
      <c r="B84" s="18" t="s">
        <v>25</v>
      </c>
      <c r="C84" s="18" t="s">
        <v>26</v>
      </c>
      <c r="D84" s="18">
        <v>1</v>
      </c>
      <c r="E84" s="19" t="s">
        <v>27</v>
      </c>
      <c r="F84" s="18" t="s">
        <v>28</v>
      </c>
      <c r="G84" s="18" t="s">
        <v>29</v>
      </c>
      <c r="H84" s="18" t="s">
        <v>83</v>
      </c>
      <c r="I84" s="18" t="s">
        <v>84</v>
      </c>
      <c r="J84" s="18">
        <v>7611194907</v>
      </c>
      <c r="K84" s="18" t="str">
        <f t="shared" si="6"/>
        <v>Gmina Chorzele</v>
      </c>
      <c r="L84" s="18" t="s">
        <v>317</v>
      </c>
      <c r="M84" s="18" t="s">
        <v>86</v>
      </c>
      <c r="N84" s="19" t="s">
        <v>27</v>
      </c>
      <c r="O84" s="19" t="s">
        <v>28</v>
      </c>
      <c r="P84" s="19">
        <v>133025114</v>
      </c>
      <c r="Q84" s="19" t="s">
        <v>318</v>
      </c>
      <c r="R84" s="19" t="s">
        <v>319</v>
      </c>
      <c r="S84" s="18">
        <v>6</v>
      </c>
      <c r="T84" s="18" t="s">
        <v>42</v>
      </c>
      <c r="U84" s="20"/>
      <c r="V84" s="12">
        <f t="shared" si="7"/>
        <v>1965.9499999999998</v>
      </c>
      <c r="W84" s="12">
        <f t="shared" si="8"/>
        <v>3651.05</v>
      </c>
      <c r="X84" s="20">
        <v>5617</v>
      </c>
      <c r="Y84" s="21"/>
      <c r="Z84" s="23" t="s">
        <v>89</v>
      </c>
    </row>
    <row r="85" spans="1:26" ht="25.5" x14ac:dyDescent="0.25">
      <c r="A85" s="10">
        <v>81</v>
      </c>
      <c r="B85" s="18" t="s">
        <v>25</v>
      </c>
      <c r="C85" s="18" t="s">
        <v>26</v>
      </c>
      <c r="D85" s="18">
        <v>1</v>
      </c>
      <c r="E85" s="19" t="s">
        <v>27</v>
      </c>
      <c r="F85" s="18" t="s">
        <v>28</v>
      </c>
      <c r="G85" s="18" t="s">
        <v>29</v>
      </c>
      <c r="H85" s="18" t="s">
        <v>83</v>
      </c>
      <c r="I85" s="18" t="s">
        <v>84</v>
      </c>
      <c r="J85" s="18">
        <v>7611194907</v>
      </c>
      <c r="K85" s="18" t="str">
        <f t="shared" si="6"/>
        <v>Gmina Chorzele</v>
      </c>
      <c r="L85" s="18" t="s">
        <v>320</v>
      </c>
      <c r="M85" s="18" t="s">
        <v>321</v>
      </c>
      <c r="N85" s="19" t="s">
        <v>27</v>
      </c>
      <c r="O85" s="19" t="s">
        <v>28</v>
      </c>
      <c r="P85" s="19">
        <v>133025115</v>
      </c>
      <c r="Q85" s="19" t="s">
        <v>322</v>
      </c>
      <c r="R85" s="19" t="s">
        <v>323</v>
      </c>
      <c r="S85" s="18">
        <v>6</v>
      </c>
      <c r="T85" s="18" t="s">
        <v>42</v>
      </c>
      <c r="U85" s="20"/>
      <c r="V85" s="12">
        <f t="shared" si="7"/>
        <v>1751.75</v>
      </c>
      <c r="W85" s="12">
        <f t="shared" si="8"/>
        <v>3253.25</v>
      </c>
      <c r="X85" s="20">
        <v>5005</v>
      </c>
      <c r="Y85" s="21"/>
      <c r="Z85" s="23" t="s">
        <v>89</v>
      </c>
    </row>
    <row r="86" spans="1:26" ht="25.5" x14ac:dyDescent="0.25">
      <c r="A86" s="10">
        <v>82</v>
      </c>
      <c r="B86" s="18" t="s">
        <v>25</v>
      </c>
      <c r="C86" s="18" t="s">
        <v>26</v>
      </c>
      <c r="D86" s="18">
        <v>1</v>
      </c>
      <c r="E86" s="19" t="s">
        <v>27</v>
      </c>
      <c r="F86" s="18" t="s">
        <v>28</v>
      </c>
      <c r="G86" s="18" t="s">
        <v>29</v>
      </c>
      <c r="H86" s="18" t="s">
        <v>83</v>
      </c>
      <c r="I86" s="18" t="s">
        <v>84</v>
      </c>
      <c r="J86" s="18">
        <v>7611194907</v>
      </c>
      <c r="K86" s="18" t="str">
        <f t="shared" si="6"/>
        <v>Gmina Chorzele</v>
      </c>
      <c r="L86" s="18" t="s">
        <v>168</v>
      </c>
      <c r="M86" s="18" t="s">
        <v>324</v>
      </c>
      <c r="N86" s="19" t="s">
        <v>27</v>
      </c>
      <c r="O86" s="19" t="s">
        <v>28</v>
      </c>
      <c r="P86" s="19">
        <v>133025116</v>
      </c>
      <c r="Q86" s="19" t="s">
        <v>325</v>
      </c>
      <c r="R86" s="19" t="s">
        <v>326</v>
      </c>
      <c r="S86" s="18">
        <v>3</v>
      </c>
      <c r="T86" s="18" t="s">
        <v>42</v>
      </c>
      <c r="U86" s="20"/>
      <c r="V86" s="12">
        <f t="shared" si="7"/>
        <v>216.29999999999998</v>
      </c>
      <c r="W86" s="12">
        <f t="shared" si="8"/>
        <v>401.70000000000005</v>
      </c>
      <c r="X86" s="20">
        <v>618</v>
      </c>
      <c r="Y86" s="21"/>
      <c r="Z86" s="23" t="s">
        <v>89</v>
      </c>
    </row>
    <row r="87" spans="1:26" ht="25.5" x14ac:dyDescent="0.25">
      <c r="A87" s="10">
        <v>83</v>
      </c>
      <c r="B87" s="18" t="s">
        <v>25</v>
      </c>
      <c r="C87" s="18" t="s">
        <v>26</v>
      </c>
      <c r="D87" s="18">
        <v>1</v>
      </c>
      <c r="E87" s="19" t="s">
        <v>27</v>
      </c>
      <c r="F87" s="18" t="s">
        <v>28</v>
      </c>
      <c r="G87" s="18" t="s">
        <v>29</v>
      </c>
      <c r="H87" s="18" t="s">
        <v>83</v>
      </c>
      <c r="I87" s="18" t="s">
        <v>84</v>
      </c>
      <c r="J87" s="18">
        <v>7611194907</v>
      </c>
      <c r="K87" s="18" t="str">
        <f t="shared" si="6"/>
        <v>Gmina Chorzele</v>
      </c>
      <c r="L87" s="18" t="s">
        <v>327</v>
      </c>
      <c r="M87" s="18" t="s">
        <v>86</v>
      </c>
      <c r="N87" s="19" t="s">
        <v>27</v>
      </c>
      <c r="O87" s="19" t="s">
        <v>28</v>
      </c>
      <c r="P87" s="19">
        <v>133025117</v>
      </c>
      <c r="Q87" s="19" t="s">
        <v>328</v>
      </c>
      <c r="R87" s="19" t="s">
        <v>329</v>
      </c>
      <c r="S87" s="18">
        <v>6</v>
      </c>
      <c r="T87" s="18" t="s">
        <v>42</v>
      </c>
      <c r="U87" s="20"/>
      <c r="V87" s="12">
        <f t="shared" si="7"/>
        <v>1554.6999999999998</v>
      </c>
      <c r="W87" s="12">
        <f t="shared" si="8"/>
        <v>2887.3</v>
      </c>
      <c r="X87" s="20">
        <v>4442</v>
      </c>
      <c r="Y87" s="21"/>
      <c r="Z87" s="23" t="s">
        <v>89</v>
      </c>
    </row>
    <row r="88" spans="1:26" ht="25.5" x14ac:dyDescent="0.25">
      <c r="A88" s="10">
        <v>84</v>
      </c>
      <c r="B88" s="18" t="s">
        <v>25</v>
      </c>
      <c r="C88" s="18" t="s">
        <v>26</v>
      </c>
      <c r="D88" s="18">
        <v>1</v>
      </c>
      <c r="E88" s="19" t="s">
        <v>27</v>
      </c>
      <c r="F88" s="18" t="s">
        <v>28</v>
      </c>
      <c r="G88" s="18" t="s">
        <v>29</v>
      </c>
      <c r="H88" s="18" t="s">
        <v>83</v>
      </c>
      <c r="I88" s="18" t="s">
        <v>84</v>
      </c>
      <c r="J88" s="18">
        <v>7611194907</v>
      </c>
      <c r="K88" s="18" t="str">
        <f t="shared" si="6"/>
        <v>Gmina Chorzele</v>
      </c>
      <c r="L88" s="18" t="s">
        <v>237</v>
      </c>
      <c r="M88" s="18" t="s">
        <v>86</v>
      </c>
      <c r="N88" s="19" t="s">
        <v>47</v>
      </c>
      <c r="O88" s="19" t="s">
        <v>46</v>
      </c>
      <c r="P88" s="19">
        <v>133025118</v>
      </c>
      <c r="Q88" s="19" t="s">
        <v>330</v>
      </c>
      <c r="R88" s="19" t="s">
        <v>331</v>
      </c>
      <c r="S88" s="18">
        <v>2</v>
      </c>
      <c r="T88" s="18" t="s">
        <v>42</v>
      </c>
      <c r="U88" s="20"/>
      <c r="V88" s="12">
        <f t="shared" si="7"/>
        <v>402.5</v>
      </c>
      <c r="W88" s="12">
        <f t="shared" si="8"/>
        <v>747.5</v>
      </c>
      <c r="X88" s="20">
        <v>1150</v>
      </c>
      <c r="Y88" s="21"/>
      <c r="Z88" s="23" t="s">
        <v>89</v>
      </c>
    </row>
    <row r="89" spans="1:26" ht="25.5" x14ac:dyDescent="0.25">
      <c r="A89" s="10">
        <v>85</v>
      </c>
      <c r="B89" s="18" t="s">
        <v>25</v>
      </c>
      <c r="C89" s="18" t="s">
        <v>26</v>
      </c>
      <c r="D89" s="18">
        <v>1</v>
      </c>
      <c r="E89" s="19" t="s">
        <v>27</v>
      </c>
      <c r="F89" s="18" t="s">
        <v>28</v>
      </c>
      <c r="G89" s="18" t="s">
        <v>29</v>
      </c>
      <c r="H89" s="18" t="s">
        <v>83</v>
      </c>
      <c r="I89" s="18" t="s">
        <v>84</v>
      </c>
      <c r="J89" s="18">
        <v>7611194907</v>
      </c>
      <c r="K89" s="18" t="str">
        <f t="shared" si="6"/>
        <v>Gmina Chorzele</v>
      </c>
      <c r="L89" s="18" t="s">
        <v>68</v>
      </c>
      <c r="M89" s="18" t="s">
        <v>86</v>
      </c>
      <c r="N89" s="19" t="s">
        <v>47</v>
      </c>
      <c r="O89" s="19" t="s">
        <v>46</v>
      </c>
      <c r="P89" s="19">
        <v>133025119</v>
      </c>
      <c r="Q89" s="19" t="s">
        <v>332</v>
      </c>
      <c r="R89" s="19" t="s">
        <v>333</v>
      </c>
      <c r="S89" s="18">
        <v>2</v>
      </c>
      <c r="T89" s="18" t="s">
        <v>35</v>
      </c>
      <c r="U89" s="12">
        <f>X89</f>
        <v>299</v>
      </c>
      <c r="V89" s="20"/>
      <c r="W89" s="20"/>
      <c r="X89" s="20">
        <v>299</v>
      </c>
      <c r="Y89" s="21"/>
      <c r="Z89" s="23" t="s">
        <v>89</v>
      </c>
    </row>
    <row r="90" spans="1:26" ht="25.5" x14ac:dyDescent="0.25">
      <c r="A90" s="10">
        <v>86</v>
      </c>
      <c r="B90" s="18" t="s">
        <v>25</v>
      </c>
      <c r="C90" s="18" t="s">
        <v>26</v>
      </c>
      <c r="D90" s="18">
        <v>1</v>
      </c>
      <c r="E90" s="19" t="s">
        <v>27</v>
      </c>
      <c r="F90" s="18" t="s">
        <v>28</v>
      </c>
      <c r="G90" s="18" t="s">
        <v>29</v>
      </c>
      <c r="H90" s="18" t="s">
        <v>83</v>
      </c>
      <c r="I90" s="18" t="s">
        <v>84</v>
      </c>
      <c r="J90" s="18">
        <v>7611194907</v>
      </c>
      <c r="K90" s="18" t="str">
        <f t="shared" si="6"/>
        <v>Gmina Chorzele</v>
      </c>
      <c r="L90" s="18" t="s">
        <v>215</v>
      </c>
      <c r="M90" s="18" t="s">
        <v>86</v>
      </c>
      <c r="N90" s="19" t="s">
        <v>27</v>
      </c>
      <c r="O90" s="19" t="s">
        <v>28</v>
      </c>
      <c r="P90" s="19">
        <v>133025120</v>
      </c>
      <c r="Q90" s="19" t="s">
        <v>334</v>
      </c>
      <c r="R90" s="19" t="s">
        <v>335</v>
      </c>
      <c r="S90" s="18">
        <v>2</v>
      </c>
      <c r="T90" s="18" t="s">
        <v>42</v>
      </c>
      <c r="U90" s="20"/>
      <c r="V90" s="12">
        <f>X90*0.35</f>
        <v>1039.1499999999999</v>
      </c>
      <c r="W90" s="12">
        <f>X90-V90</f>
        <v>1929.8500000000001</v>
      </c>
      <c r="X90" s="20">
        <v>2969</v>
      </c>
      <c r="Y90" s="21"/>
      <c r="Z90" s="23" t="s">
        <v>89</v>
      </c>
    </row>
    <row r="91" spans="1:26" ht="25.5" x14ac:dyDescent="0.25">
      <c r="A91" s="10">
        <v>87</v>
      </c>
      <c r="B91" s="18" t="s">
        <v>25</v>
      </c>
      <c r="C91" s="18" t="s">
        <v>26</v>
      </c>
      <c r="D91" s="18">
        <v>1</v>
      </c>
      <c r="E91" s="19" t="s">
        <v>27</v>
      </c>
      <c r="F91" s="18" t="s">
        <v>28</v>
      </c>
      <c r="G91" s="18" t="s">
        <v>29</v>
      </c>
      <c r="H91" s="18" t="s">
        <v>83</v>
      </c>
      <c r="I91" s="18" t="s">
        <v>84</v>
      </c>
      <c r="J91" s="18">
        <v>7611194907</v>
      </c>
      <c r="K91" s="18" t="str">
        <f t="shared" si="6"/>
        <v>Gmina Chorzele</v>
      </c>
      <c r="L91" s="18" t="s">
        <v>190</v>
      </c>
      <c r="M91" s="18" t="s">
        <v>86</v>
      </c>
      <c r="N91" s="19" t="s">
        <v>27</v>
      </c>
      <c r="O91" s="19" t="s">
        <v>28</v>
      </c>
      <c r="P91" s="19">
        <v>133025121</v>
      </c>
      <c r="Q91" s="19" t="s">
        <v>336</v>
      </c>
      <c r="R91" s="19" t="s">
        <v>337</v>
      </c>
      <c r="S91" s="18">
        <v>2</v>
      </c>
      <c r="T91" s="18" t="s">
        <v>42</v>
      </c>
      <c r="U91" s="20"/>
      <c r="V91" s="12">
        <f>X91*0.35</f>
        <v>169.04999999999998</v>
      </c>
      <c r="W91" s="12">
        <f>X91-V91</f>
        <v>313.95000000000005</v>
      </c>
      <c r="X91" s="20">
        <v>483</v>
      </c>
      <c r="Y91" s="21"/>
      <c r="Z91" s="23" t="s">
        <v>89</v>
      </c>
    </row>
    <row r="92" spans="1:26" ht="25.5" x14ac:dyDescent="0.25">
      <c r="A92" s="10">
        <v>88</v>
      </c>
      <c r="B92" s="18" t="s">
        <v>25</v>
      </c>
      <c r="C92" s="18" t="s">
        <v>26</v>
      </c>
      <c r="D92" s="18">
        <v>1</v>
      </c>
      <c r="E92" s="19" t="s">
        <v>27</v>
      </c>
      <c r="F92" s="18" t="s">
        <v>28</v>
      </c>
      <c r="G92" s="18" t="s">
        <v>29</v>
      </c>
      <c r="H92" s="18" t="s">
        <v>83</v>
      </c>
      <c r="I92" s="18" t="s">
        <v>84</v>
      </c>
      <c r="J92" s="18">
        <v>7611194907</v>
      </c>
      <c r="K92" s="18" t="str">
        <f t="shared" si="6"/>
        <v>Gmina Chorzele</v>
      </c>
      <c r="L92" s="18" t="s">
        <v>46</v>
      </c>
      <c r="M92" s="18" t="s">
        <v>86</v>
      </c>
      <c r="N92" s="19" t="s">
        <v>47</v>
      </c>
      <c r="O92" s="19" t="s">
        <v>46</v>
      </c>
      <c r="P92" s="19">
        <v>133025122</v>
      </c>
      <c r="Q92" s="19" t="s">
        <v>338</v>
      </c>
      <c r="R92" s="19" t="s">
        <v>339</v>
      </c>
      <c r="S92" s="18">
        <v>2</v>
      </c>
      <c r="T92" s="18" t="s">
        <v>35</v>
      </c>
      <c r="U92" s="12">
        <f>X92</f>
        <v>1108</v>
      </c>
      <c r="V92" s="20"/>
      <c r="W92" s="20"/>
      <c r="X92" s="20">
        <v>1108</v>
      </c>
      <c r="Y92" s="21"/>
      <c r="Z92" s="23" t="s">
        <v>89</v>
      </c>
    </row>
    <row r="93" spans="1:26" ht="25.5" x14ac:dyDescent="0.25">
      <c r="A93" s="10">
        <v>89</v>
      </c>
      <c r="B93" s="18" t="s">
        <v>25</v>
      </c>
      <c r="C93" s="18" t="s">
        <v>26</v>
      </c>
      <c r="D93" s="18">
        <v>1</v>
      </c>
      <c r="E93" s="19" t="s">
        <v>27</v>
      </c>
      <c r="F93" s="18" t="s">
        <v>28</v>
      </c>
      <c r="G93" s="18" t="s">
        <v>29</v>
      </c>
      <c r="H93" s="18" t="s">
        <v>83</v>
      </c>
      <c r="I93" s="18" t="s">
        <v>84</v>
      </c>
      <c r="J93" s="18">
        <v>7611194907</v>
      </c>
      <c r="K93" s="18" t="str">
        <f t="shared" si="6"/>
        <v>Gmina Chorzele</v>
      </c>
      <c r="L93" s="18" t="s">
        <v>55</v>
      </c>
      <c r="M93" s="18" t="s">
        <v>86</v>
      </c>
      <c r="N93" s="19" t="s">
        <v>27</v>
      </c>
      <c r="O93" s="19" t="s">
        <v>28</v>
      </c>
      <c r="P93" s="19">
        <v>133025123</v>
      </c>
      <c r="Q93" s="19" t="s">
        <v>340</v>
      </c>
      <c r="R93" s="19" t="s">
        <v>341</v>
      </c>
      <c r="S93" s="18">
        <v>2</v>
      </c>
      <c r="T93" s="18" t="s">
        <v>42</v>
      </c>
      <c r="U93" s="20"/>
      <c r="V93" s="12">
        <f>X93*0.35</f>
        <v>839.3</v>
      </c>
      <c r="W93" s="12">
        <f>X93-V93</f>
        <v>1558.7</v>
      </c>
      <c r="X93" s="20">
        <v>2398</v>
      </c>
      <c r="Y93" s="21"/>
      <c r="Z93" s="23" t="s">
        <v>89</v>
      </c>
    </row>
    <row r="94" spans="1:26" ht="25.5" x14ac:dyDescent="0.25">
      <c r="A94" s="10">
        <v>90</v>
      </c>
      <c r="B94" s="18" t="s">
        <v>25</v>
      </c>
      <c r="C94" s="18" t="s">
        <v>26</v>
      </c>
      <c r="D94" s="18">
        <v>1</v>
      </c>
      <c r="E94" s="19" t="s">
        <v>27</v>
      </c>
      <c r="F94" s="18" t="s">
        <v>28</v>
      </c>
      <c r="G94" s="18" t="s">
        <v>29</v>
      </c>
      <c r="H94" s="18" t="s">
        <v>83</v>
      </c>
      <c r="I94" s="18" t="s">
        <v>84</v>
      </c>
      <c r="J94" s="18">
        <v>7611194907</v>
      </c>
      <c r="K94" s="18" t="s">
        <v>25</v>
      </c>
      <c r="L94" s="18" t="s">
        <v>55</v>
      </c>
      <c r="M94" s="18" t="s">
        <v>342</v>
      </c>
      <c r="N94" s="19" t="s">
        <v>27</v>
      </c>
      <c r="O94" s="19" t="s">
        <v>28</v>
      </c>
      <c r="P94" s="19">
        <v>133025126</v>
      </c>
      <c r="Q94" s="19" t="s">
        <v>343</v>
      </c>
      <c r="R94" s="19" t="s">
        <v>344</v>
      </c>
      <c r="S94" s="18">
        <v>1</v>
      </c>
      <c r="T94" s="18" t="s">
        <v>139</v>
      </c>
      <c r="U94" s="12">
        <f t="shared" ref="U94:U99" si="9">X94</f>
        <v>880</v>
      </c>
      <c r="V94" s="20"/>
      <c r="W94" s="20"/>
      <c r="X94" s="20">
        <v>880</v>
      </c>
      <c r="Y94" s="21"/>
      <c r="Z94" s="23" t="s">
        <v>89</v>
      </c>
    </row>
    <row r="95" spans="1:26" ht="25.5" x14ac:dyDescent="0.25">
      <c r="A95" s="10">
        <v>91</v>
      </c>
      <c r="B95" s="18" t="s">
        <v>25</v>
      </c>
      <c r="C95" s="18" t="s">
        <v>26</v>
      </c>
      <c r="D95" s="18">
        <v>1</v>
      </c>
      <c r="E95" s="19" t="s">
        <v>27</v>
      </c>
      <c r="F95" s="18" t="s">
        <v>28</v>
      </c>
      <c r="G95" s="18" t="s">
        <v>29</v>
      </c>
      <c r="H95" s="18" t="s">
        <v>83</v>
      </c>
      <c r="I95" s="18" t="s">
        <v>84</v>
      </c>
      <c r="J95" s="18">
        <v>7611194907</v>
      </c>
      <c r="K95" s="18" t="s">
        <v>25</v>
      </c>
      <c r="L95" s="18" t="s">
        <v>310</v>
      </c>
      <c r="M95" s="18" t="s">
        <v>86</v>
      </c>
      <c r="N95" s="19" t="s">
        <v>47</v>
      </c>
      <c r="O95" s="19" t="s">
        <v>46</v>
      </c>
      <c r="P95" s="19">
        <v>133606063</v>
      </c>
      <c r="Q95" s="19" t="s">
        <v>345</v>
      </c>
      <c r="R95" s="19" t="s">
        <v>346</v>
      </c>
      <c r="S95" s="18">
        <v>1</v>
      </c>
      <c r="T95" s="18" t="s">
        <v>139</v>
      </c>
      <c r="U95" s="12">
        <f t="shared" si="9"/>
        <v>26</v>
      </c>
      <c r="V95" s="20"/>
      <c r="W95" s="20"/>
      <c r="X95" s="20">
        <v>26</v>
      </c>
      <c r="Y95" s="21"/>
      <c r="Z95" s="23" t="s">
        <v>89</v>
      </c>
    </row>
    <row r="96" spans="1:26" ht="25.5" x14ac:dyDescent="0.25">
      <c r="A96" s="10">
        <v>92</v>
      </c>
      <c r="B96" s="18" t="s">
        <v>25</v>
      </c>
      <c r="C96" s="18" t="s">
        <v>26</v>
      </c>
      <c r="D96" s="18">
        <v>1</v>
      </c>
      <c r="E96" s="19" t="s">
        <v>27</v>
      </c>
      <c r="F96" s="18" t="s">
        <v>28</v>
      </c>
      <c r="G96" s="18" t="s">
        <v>29</v>
      </c>
      <c r="H96" s="18" t="s">
        <v>83</v>
      </c>
      <c r="I96" s="18" t="s">
        <v>84</v>
      </c>
      <c r="J96" s="18">
        <v>7611194907</v>
      </c>
      <c r="K96" s="18" t="s">
        <v>25</v>
      </c>
      <c r="L96" s="18" t="s">
        <v>283</v>
      </c>
      <c r="M96" s="18" t="s">
        <v>347</v>
      </c>
      <c r="N96" s="19" t="s">
        <v>27</v>
      </c>
      <c r="O96" s="19" t="s">
        <v>28</v>
      </c>
      <c r="P96" s="19">
        <v>133612083</v>
      </c>
      <c r="Q96" s="19" t="s">
        <v>348</v>
      </c>
      <c r="R96" s="19" t="s">
        <v>349</v>
      </c>
      <c r="S96" s="18">
        <v>1</v>
      </c>
      <c r="T96" s="18" t="s">
        <v>139</v>
      </c>
      <c r="U96" s="12">
        <f t="shared" si="9"/>
        <v>140</v>
      </c>
      <c r="V96" s="20"/>
      <c r="W96" s="20"/>
      <c r="X96" s="20">
        <v>140</v>
      </c>
      <c r="Y96" s="21"/>
      <c r="Z96" s="23" t="s">
        <v>89</v>
      </c>
    </row>
    <row r="97" spans="1:26" ht="25.5" x14ac:dyDescent="0.25">
      <c r="A97" s="10">
        <v>93</v>
      </c>
      <c r="B97" s="18" t="s">
        <v>25</v>
      </c>
      <c r="C97" s="18" t="s">
        <v>26</v>
      </c>
      <c r="D97" s="18">
        <v>1</v>
      </c>
      <c r="E97" s="19" t="s">
        <v>27</v>
      </c>
      <c r="F97" s="18" t="s">
        <v>28</v>
      </c>
      <c r="G97" s="18" t="s">
        <v>29</v>
      </c>
      <c r="H97" s="18" t="s">
        <v>83</v>
      </c>
      <c r="I97" s="18" t="s">
        <v>84</v>
      </c>
      <c r="J97" s="18">
        <v>7611194907</v>
      </c>
      <c r="K97" s="18" t="s">
        <v>25</v>
      </c>
      <c r="L97" s="18" t="s">
        <v>283</v>
      </c>
      <c r="M97" s="18" t="s">
        <v>350</v>
      </c>
      <c r="N97" s="19" t="s">
        <v>27</v>
      </c>
      <c r="O97" s="19" t="s">
        <v>28</v>
      </c>
      <c r="P97" s="19">
        <v>133612084</v>
      </c>
      <c r="Q97" s="19" t="s">
        <v>351</v>
      </c>
      <c r="R97" s="19" t="s">
        <v>352</v>
      </c>
      <c r="S97" s="18">
        <v>1</v>
      </c>
      <c r="T97" s="18" t="s">
        <v>139</v>
      </c>
      <c r="U97" s="12">
        <f t="shared" si="9"/>
        <v>139</v>
      </c>
      <c r="V97" s="20"/>
      <c r="W97" s="20"/>
      <c r="X97" s="20">
        <v>139</v>
      </c>
      <c r="Y97" s="21"/>
      <c r="Z97" s="23" t="s">
        <v>89</v>
      </c>
    </row>
    <row r="98" spans="1:26" ht="25.5" x14ac:dyDescent="0.25">
      <c r="A98" s="10">
        <v>94</v>
      </c>
      <c r="B98" s="18" t="s">
        <v>25</v>
      </c>
      <c r="C98" s="18" t="s">
        <v>26</v>
      </c>
      <c r="D98" s="18">
        <v>1</v>
      </c>
      <c r="E98" s="19" t="s">
        <v>27</v>
      </c>
      <c r="F98" s="18" t="s">
        <v>28</v>
      </c>
      <c r="G98" s="18" t="s">
        <v>29</v>
      </c>
      <c r="H98" s="18" t="s">
        <v>83</v>
      </c>
      <c r="I98" s="18" t="s">
        <v>84</v>
      </c>
      <c r="J98" s="18">
        <v>7611194907</v>
      </c>
      <c r="K98" s="18" t="s">
        <v>25</v>
      </c>
      <c r="L98" s="18" t="s">
        <v>73</v>
      </c>
      <c r="M98" s="18" t="s">
        <v>353</v>
      </c>
      <c r="N98" s="19" t="s">
        <v>27</v>
      </c>
      <c r="O98" s="19" t="s">
        <v>28</v>
      </c>
      <c r="P98" s="19">
        <v>133630123</v>
      </c>
      <c r="Q98" s="19" t="s">
        <v>354</v>
      </c>
      <c r="R98" s="19" t="s">
        <v>355</v>
      </c>
      <c r="S98" s="18">
        <v>1</v>
      </c>
      <c r="T98" s="18" t="s">
        <v>139</v>
      </c>
      <c r="U98" s="12">
        <f t="shared" si="9"/>
        <v>1092</v>
      </c>
      <c r="V98" s="20"/>
      <c r="W98" s="20"/>
      <c r="X98" s="20">
        <v>1092</v>
      </c>
      <c r="Y98" s="21"/>
      <c r="Z98" s="23" t="s">
        <v>89</v>
      </c>
    </row>
    <row r="99" spans="1:26" ht="25.5" x14ac:dyDescent="0.25">
      <c r="A99" s="10">
        <v>95</v>
      </c>
      <c r="B99" s="18" t="s">
        <v>25</v>
      </c>
      <c r="C99" s="18" t="s">
        <v>26</v>
      </c>
      <c r="D99" s="18">
        <v>1</v>
      </c>
      <c r="E99" s="19" t="s">
        <v>27</v>
      </c>
      <c r="F99" s="18" t="s">
        <v>28</v>
      </c>
      <c r="G99" s="18" t="s">
        <v>29</v>
      </c>
      <c r="H99" s="18" t="s">
        <v>83</v>
      </c>
      <c r="I99" s="18" t="s">
        <v>84</v>
      </c>
      <c r="J99" s="18">
        <v>7611194907</v>
      </c>
      <c r="K99" s="18" t="str">
        <f>B99</f>
        <v>Gmina Chorzele</v>
      </c>
      <c r="L99" s="18" t="s">
        <v>356</v>
      </c>
      <c r="M99" s="18" t="s">
        <v>86</v>
      </c>
      <c r="N99" s="19" t="s">
        <v>27</v>
      </c>
      <c r="O99" s="19" t="s">
        <v>28</v>
      </c>
      <c r="P99" s="19">
        <v>133628042</v>
      </c>
      <c r="Q99" s="19" t="s">
        <v>357</v>
      </c>
      <c r="R99" s="19" t="s">
        <v>358</v>
      </c>
      <c r="S99" s="18">
        <v>1</v>
      </c>
      <c r="T99" s="18" t="s">
        <v>35</v>
      </c>
      <c r="U99" s="12">
        <f t="shared" si="9"/>
        <v>195</v>
      </c>
      <c r="V99" s="20"/>
      <c r="W99" s="20"/>
      <c r="X99" s="20">
        <v>195</v>
      </c>
      <c r="Y99" s="21"/>
      <c r="Z99" s="23" t="s">
        <v>89</v>
      </c>
    </row>
    <row r="100" spans="1:26" ht="25.5" x14ac:dyDescent="0.25">
      <c r="A100" s="10">
        <v>96</v>
      </c>
      <c r="B100" s="18" t="s">
        <v>25</v>
      </c>
      <c r="C100" s="18" t="s">
        <v>26</v>
      </c>
      <c r="D100" s="18">
        <v>1</v>
      </c>
      <c r="E100" s="19" t="s">
        <v>27</v>
      </c>
      <c r="F100" s="18" t="s">
        <v>28</v>
      </c>
      <c r="G100" s="18" t="s">
        <v>29</v>
      </c>
      <c r="H100" s="18" t="s">
        <v>83</v>
      </c>
      <c r="I100" s="18" t="s">
        <v>84</v>
      </c>
      <c r="J100" s="18">
        <v>7611194907</v>
      </c>
      <c r="K100" s="18" t="str">
        <f>B100</f>
        <v>Gmina Chorzele</v>
      </c>
      <c r="L100" s="18" t="s">
        <v>356</v>
      </c>
      <c r="M100" s="18" t="s">
        <v>86</v>
      </c>
      <c r="N100" s="19" t="s">
        <v>27</v>
      </c>
      <c r="O100" s="19" t="s">
        <v>28</v>
      </c>
      <c r="P100" s="19">
        <v>133628052</v>
      </c>
      <c r="Q100" s="19" t="s">
        <v>359</v>
      </c>
      <c r="R100" s="19" t="s">
        <v>360</v>
      </c>
      <c r="S100" s="18">
        <v>6</v>
      </c>
      <c r="T100" s="18" t="s">
        <v>42</v>
      </c>
      <c r="U100" s="20"/>
      <c r="V100" s="12">
        <f>X100*0.35</f>
        <v>523.25</v>
      </c>
      <c r="W100" s="12">
        <f>X100-V100</f>
        <v>971.75</v>
      </c>
      <c r="X100" s="20">
        <v>1495</v>
      </c>
      <c r="Y100" s="21"/>
      <c r="Z100" s="23" t="s">
        <v>89</v>
      </c>
    </row>
    <row r="101" spans="1:26" ht="25.5" x14ac:dyDescent="0.25">
      <c r="A101" s="10">
        <v>97</v>
      </c>
      <c r="B101" s="18" t="s">
        <v>25</v>
      </c>
      <c r="C101" s="18" t="s">
        <v>26</v>
      </c>
      <c r="D101" s="18">
        <v>1</v>
      </c>
      <c r="E101" s="19" t="s">
        <v>27</v>
      </c>
      <c r="F101" s="18" t="s">
        <v>28</v>
      </c>
      <c r="G101" s="18" t="s">
        <v>29</v>
      </c>
      <c r="H101" s="18" t="s">
        <v>83</v>
      </c>
      <c r="I101" s="18" t="s">
        <v>84</v>
      </c>
      <c r="J101" s="18">
        <v>7611194907</v>
      </c>
      <c r="K101" s="18" t="s">
        <v>25</v>
      </c>
      <c r="L101" s="18" t="s">
        <v>361</v>
      </c>
      <c r="M101" s="18" t="s">
        <v>362</v>
      </c>
      <c r="N101" s="19" t="s">
        <v>363</v>
      </c>
      <c r="O101" s="19" t="s">
        <v>46</v>
      </c>
      <c r="P101" s="19">
        <v>133634168</v>
      </c>
      <c r="Q101" s="19" t="s">
        <v>364</v>
      </c>
      <c r="R101" s="19" t="s">
        <v>365</v>
      </c>
      <c r="S101" s="18">
        <v>1</v>
      </c>
      <c r="T101" s="18" t="s">
        <v>139</v>
      </c>
      <c r="U101" s="12">
        <f t="shared" ref="U101:U125" si="10">X101</f>
        <v>658</v>
      </c>
      <c r="V101" s="20"/>
      <c r="W101" s="20"/>
      <c r="X101" s="20">
        <v>658</v>
      </c>
      <c r="Y101" s="21"/>
      <c r="Z101" s="23" t="s">
        <v>89</v>
      </c>
    </row>
    <row r="102" spans="1:26" ht="25.5" x14ac:dyDescent="0.25">
      <c r="A102" s="10">
        <v>98</v>
      </c>
      <c r="B102" s="18" t="s">
        <v>25</v>
      </c>
      <c r="C102" s="18" t="s">
        <v>26</v>
      </c>
      <c r="D102" s="18">
        <v>1</v>
      </c>
      <c r="E102" s="19" t="s">
        <v>27</v>
      </c>
      <c r="F102" s="18" t="s">
        <v>28</v>
      </c>
      <c r="G102" s="18" t="s">
        <v>29</v>
      </c>
      <c r="H102" s="18" t="s">
        <v>83</v>
      </c>
      <c r="I102" s="18" t="s">
        <v>84</v>
      </c>
      <c r="J102" s="18">
        <v>7611194907</v>
      </c>
      <c r="K102" s="18" t="s">
        <v>25</v>
      </c>
      <c r="L102" s="18" t="s">
        <v>46</v>
      </c>
      <c r="M102" s="18" t="s">
        <v>366</v>
      </c>
      <c r="N102" s="19" t="s">
        <v>27</v>
      </c>
      <c r="O102" s="19" t="s">
        <v>28</v>
      </c>
      <c r="P102" s="19">
        <v>133634175</v>
      </c>
      <c r="Q102" s="19" t="s">
        <v>367</v>
      </c>
      <c r="R102" s="19" t="s">
        <v>368</v>
      </c>
      <c r="S102" s="18">
        <v>1</v>
      </c>
      <c r="T102" s="18" t="s">
        <v>139</v>
      </c>
      <c r="U102" s="12">
        <f t="shared" si="10"/>
        <v>748</v>
      </c>
      <c r="V102" s="20"/>
      <c r="W102" s="20"/>
      <c r="X102" s="20">
        <v>748</v>
      </c>
      <c r="Y102" s="21"/>
      <c r="Z102" s="23" t="s">
        <v>89</v>
      </c>
    </row>
    <row r="103" spans="1:26" ht="25.5" x14ac:dyDescent="0.25">
      <c r="A103" s="10">
        <v>99</v>
      </c>
      <c r="B103" s="18" t="s">
        <v>25</v>
      </c>
      <c r="C103" s="18" t="s">
        <v>26</v>
      </c>
      <c r="D103" s="18">
        <v>1</v>
      </c>
      <c r="E103" s="19" t="s">
        <v>27</v>
      </c>
      <c r="F103" s="18" t="s">
        <v>28</v>
      </c>
      <c r="G103" s="18" t="s">
        <v>29</v>
      </c>
      <c r="H103" s="18" t="s">
        <v>83</v>
      </c>
      <c r="I103" s="18" t="s">
        <v>84</v>
      </c>
      <c r="J103" s="18">
        <v>7611194907</v>
      </c>
      <c r="K103" s="18" t="s">
        <v>369</v>
      </c>
      <c r="L103" s="18" t="s">
        <v>68</v>
      </c>
      <c r="M103" s="18" t="s">
        <v>370</v>
      </c>
      <c r="N103" s="19" t="s">
        <v>371</v>
      </c>
      <c r="O103" s="19" t="s">
        <v>46</v>
      </c>
      <c r="P103" s="19">
        <v>133637098</v>
      </c>
      <c r="Q103" s="19" t="s">
        <v>372</v>
      </c>
      <c r="R103" s="19" t="s">
        <v>373</v>
      </c>
      <c r="S103" s="18">
        <v>3</v>
      </c>
      <c r="T103" s="18" t="s">
        <v>139</v>
      </c>
      <c r="U103" s="12">
        <f t="shared" si="10"/>
        <v>1025</v>
      </c>
      <c r="V103" s="20"/>
      <c r="W103" s="20"/>
      <c r="X103" s="20">
        <v>1025</v>
      </c>
      <c r="Y103" s="21"/>
      <c r="Z103" s="23" t="s">
        <v>89</v>
      </c>
    </row>
    <row r="104" spans="1:26" ht="25.5" x14ac:dyDescent="0.25">
      <c r="A104" s="10">
        <v>100</v>
      </c>
      <c r="B104" s="18" t="s">
        <v>25</v>
      </c>
      <c r="C104" s="18" t="s">
        <v>26</v>
      </c>
      <c r="D104" s="18">
        <v>1</v>
      </c>
      <c r="E104" s="19" t="s">
        <v>27</v>
      </c>
      <c r="F104" s="18" t="s">
        <v>28</v>
      </c>
      <c r="G104" s="18" t="s">
        <v>29</v>
      </c>
      <c r="H104" s="18" t="s">
        <v>83</v>
      </c>
      <c r="I104" s="18" t="s">
        <v>84</v>
      </c>
      <c r="J104" s="18">
        <v>7611194907</v>
      </c>
      <c r="K104" s="18" t="s">
        <v>25</v>
      </c>
      <c r="L104" s="18" t="s">
        <v>374</v>
      </c>
      <c r="M104" s="18" t="s">
        <v>375</v>
      </c>
      <c r="N104" s="19" t="s">
        <v>27</v>
      </c>
      <c r="O104" s="19" t="s">
        <v>28</v>
      </c>
      <c r="P104" s="19">
        <v>133618116</v>
      </c>
      <c r="Q104" s="19" t="s">
        <v>376</v>
      </c>
      <c r="R104" s="19" t="s">
        <v>377</v>
      </c>
      <c r="S104" s="18">
        <v>1</v>
      </c>
      <c r="T104" s="18" t="s">
        <v>139</v>
      </c>
      <c r="U104" s="12">
        <f t="shared" si="10"/>
        <v>303</v>
      </c>
      <c r="V104" s="20"/>
      <c r="W104" s="20"/>
      <c r="X104" s="20">
        <v>303</v>
      </c>
      <c r="Y104" s="21"/>
      <c r="Z104" s="23" t="s">
        <v>89</v>
      </c>
    </row>
    <row r="105" spans="1:26" ht="25.5" x14ac:dyDescent="0.25">
      <c r="A105" s="10">
        <v>101</v>
      </c>
      <c r="B105" s="18" t="s">
        <v>25</v>
      </c>
      <c r="C105" s="18" t="s">
        <v>26</v>
      </c>
      <c r="D105" s="18">
        <v>1</v>
      </c>
      <c r="E105" s="19" t="s">
        <v>27</v>
      </c>
      <c r="F105" s="18" t="s">
        <v>28</v>
      </c>
      <c r="G105" s="18" t="s">
        <v>29</v>
      </c>
      <c r="H105" s="18" t="s">
        <v>83</v>
      </c>
      <c r="I105" s="18" t="s">
        <v>84</v>
      </c>
      <c r="J105" s="18">
        <v>7611194907</v>
      </c>
      <c r="K105" s="18" t="s">
        <v>25</v>
      </c>
      <c r="L105" s="18" t="s">
        <v>180</v>
      </c>
      <c r="M105" s="18" t="s">
        <v>378</v>
      </c>
      <c r="N105" s="19" t="s">
        <v>27</v>
      </c>
      <c r="O105" s="19" t="s">
        <v>28</v>
      </c>
      <c r="P105" s="19">
        <v>133623100</v>
      </c>
      <c r="Q105" s="19" t="s">
        <v>379</v>
      </c>
      <c r="R105" s="19" t="s">
        <v>380</v>
      </c>
      <c r="S105" s="18">
        <v>1</v>
      </c>
      <c r="T105" s="18" t="s">
        <v>139</v>
      </c>
      <c r="U105" s="12">
        <f t="shared" si="10"/>
        <v>382</v>
      </c>
      <c r="V105" s="20"/>
      <c r="W105" s="20"/>
      <c r="X105" s="20">
        <v>382</v>
      </c>
      <c r="Y105" s="21"/>
      <c r="Z105" s="23" t="s">
        <v>89</v>
      </c>
    </row>
    <row r="106" spans="1:26" ht="25.5" x14ac:dyDescent="0.25">
      <c r="A106" s="10">
        <v>102</v>
      </c>
      <c r="B106" s="18" t="s">
        <v>25</v>
      </c>
      <c r="C106" s="18" t="s">
        <v>26</v>
      </c>
      <c r="D106" s="18">
        <v>1</v>
      </c>
      <c r="E106" s="19" t="s">
        <v>27</v>
      </c>
      <c r="F106" s="18" t="s">
        <v>28</v>
      </c>
      <c r="G106" s="18" t="s">
        <v>29</v>
      </c>
      <c r="H106" s="18" t="s">
        <v>83</v>
      </c>
      <c r="I106" s="18" t="s">
        <v>84</v>
      </c>
      <c r="J106" s="18">
        <v>7611194907</v>
      </c>
      <c r="K106" s="18" t="s">
        <v>25</v>
      </c>
      <c r="L106" s="18" t="s">
        <v>381</v>
      </c>
      <c r="M106" s="18" t="s">
        <v>382</v>
      </c>
      <c r="N106" s="19" t="s">
        <v>47</v>
      </c>
      <c r="O106" s="19" t="s">
        <v>46</v>
      </c>
      <c r="P106" s="19">
        <v>133625173</v>
      </c>
      <c r="Q106" s="19" t="s">
        <v>383</v>
      </c>
      <c r="R106" s="19" t="s">
        <v>384</v>
      </c>
      <c r="S106" s="18">
        <v>1</v>
      </c>
      <c r="T106" s="18" t="s">
        <v>139</v>
      </c>
      <c r="U106" s="12">
        <f t="shared" si="10"/>
        <v>470</v>
      </c>
      <c r="V106" s="20"/>
      <c r="W106" s="20"/>
      <c r="X106" s="20">
        <v>470</v>
      </c>
      <c r="Y106" s="21"/>
      <c r="Z106" s="23" t="s">
        <v>89</v>
      </c>
    </row>
    <row r="107" spans="1:26" ht="25.5" x14ac:dyDescent="0.25">
      <c r="A107" s="10">
        <v>103</v>
      </c>
      <c r="B107" s="18" t="s">
        <v>25</v>
      </c>
      <c r="C107" s="18" t="s">
        <v>26</v>
      </c>
      <c r="D107" s="18">
        <v>1</v>
      </c>
      <c r="E107" s="19" t="s">
        <v>27</v>
      </c>
      <c r="F107" s="18" t="s">
        <v>28</v>
      </c>
      <c r="G107" s="18" t="s">
        <v>29</v>
      </c>
      <c r="H107" s="18" t="s">
        <v>83</v>
      </c>
      <c r="I107" s="18" t="s">
        <v>84</v>
      </c>
      <c r="J107" s="18">
        <v>7611194907</v>
      </c>
      <c r="K107" s="18" t="s">
        <v>25</v>
      </c>
      <c r="L107" s="18" t="s">
        <v>385</v>
      </c>
      <c r="M107" s="18" t="s">
        <v>386</v>
      </c>
      <c r="N107" s="19" t="s">
        <v>27</v>
      </c>
      <c r="O107" s="19" t="s">
        <v>28</v>
      </c>
      <c r="P107" s="19">
        <v>133606066</v>
      </c>
      <c r="Q107" s="19" t="s">
        <v>387</v>
      </c>
      <c r="R107" s="19" t="s">
        <v>388</v>
      </c>
      <c r="S107" s="18">
        <v>1</v>
      </c>
      <c r="T107" s="18" t="s">
        <v>139</v>
      </c>
      <c r="U107" s="12">
        <f t="shared" si="10"/>
        <v>605</v>
      </c>
      <c r="V107" s="20"/>
      <c r="W107" s="20"/>
      <c r="X107" s="20">
        <v>605</v>
      </c>
      <c r="Y107" s="21"/>
      <c r="Z107" s="23" t="s">
        <v>89</v>
      </c>
    </row>
    <row r="108" spans="1:26" ht="25.5" x14ac:dyDescent="0.25">
      <c r="A108" s="10">
        <v>104</v>
      </c>
      <c r="B108" s="18" t="s">
        <v>25</v>
      </c>
      <c r="C108" s="18" t="s">
        <v>26</v>
      </c>
      <c r="D108" s="18">
        <v>1</v>
      </c>
      <c r="E108" s="19" t="s">
        <v>27</v>
      </c>
      <c r="F108" s="18" t="s">
        <v>28</v>
      </c>
      <c r="G108" s="18" t="s">
        <v>29</v>
      </c>
      <c r="H108" s="18" t="s">
        <v>83</v>
      </c>
      <c r="I108" s="18" t="s">
        <v>84</v>
      </c>
      <c r="J108" s="18">
        <v>7611194907</v>
      </c>
      <c r="K108" s="18" t="s">
        <v>25</v>
      </c>
      <c r="L108" s="18" t="s">
        <v>208</v>
      </c>
      <c r="M108" s="18" t="s">
        <v>389</v>
      </c>
      <c r="N108" s="19" t="s">
        <v>47</v>
      </c>
      <c r="O108" s="19" t="s">
        <v>46</v>
      </c>
      <c r="P108" s="19">
        <v>133626091</v>
      </c>
      <c r="Q108" s="19" t="s">
        <v>390</v>
      </c>
      <c r="R108" s="19" t="s">
        <v>391</v>
      </c>
      <c r="S108" s="18">
        <v>1</v>
      </c>
      <c r="T108" s="18" t="s">
        <v>139</v>
      </c>
      <c r="U108" s="12">
        <f t="shared" si="10"/>
        <v>122</v>
      </c>
      <c r="V108" s="20"/>
      <c r="W108" s="20"/>
      <c r="X108" s="20">
        <v>122</v>
      </c>
      <c r="Y108" s="21"/>
      <c r="Z108" s="23" t="s">
        <v>89</v>
      </c>
    </row>
    <row r="109" spans="1:26" ht="25.5" x14ac:dyDescent="0.25">
      <c r="A109" s="10">
        <v>105</v>
      </c>
      <c r="B109" s="18" t="s">
        <v>25</v>
      </c>
      <c r="C109" s="18" t="s">
        <v>26</v>
      </c>
      <c r="D109" s="18">
        <v>1</v>
      </c>
      <c r="E109" s="19" t="s">
        <v>27</v>
      </c>
      <c r="F109" s="18" t="s">
        <v>28</v>
      </c>
      <c r="G109" s="18" t="s">
        <v>29</v>
      </c>
      <c r="H109" s="18" t="s">
        <v>83</v>
      </c>
      <c r="I109" s="18" t="s">
        <v>84</v>
      </c>
      <c r="J109" s="18">
        <v>7611194907</v>
      </c>
      <c r="K109" s="18" t="s">
        <v>25</v>
      </c>
      <c r="L109" s="18" t="s">
        <v>208</v>
      </c>
      <c r="M109" s="18" t="s">
        <v>392</v>
      </c>
      <c r="N109" s="19" t="s">
        <v>47</v>
      </c>
      <c r="O109" s="19" t="s">
        <v>46</v>
      </c>
      <c r="P109" s="19">
        <v>131011077</v>
      </c>
      <c r="Q109" s="19" t="s">
        <v>393</v>
      </c>
      <c r="R109" s="19" t="s">
        <v>394</v>
      </c>
      <c r="S109" s="18">
        <v>1</v>
      </c>
      <c r="T109" s="18" t="s">
        <v>139</v>
      </c>
      <c r="U109" s="12">
        <f t="shared" si="10"/>
        <v>767</v>
      </c>
      <c r="V109" s="20"/>
      <c r="W109" s="20"/>
      <c r="X109" s="20">
        <v>767</v>
      </c>
      <c r="Y109" s="21"/>
      <c r="Z109" s="23" t="s">
        <v>89</v>
      </c>
    </row>
    <row r="110" spans="1:26" ht="25.5" x14ac:dyDescent="0.25">
      <c r="A110" s="10">
        <v>106</v>
      </c>
      <c r="B110" s="18" t="s">
        <v>25</v>
      </c>
      <c r="C110" s="18" t="s">
        <v>26</v>
      </c>
      <c r="D110" s="18">
        <v>1</v>
      </c>
      <c r="E110" s="19" t="s">
        <v>27</v>
      </c>
      <c r="F110" s="18" t="s">
        <v>28</v>
      </c>
      <c r="G110" s="18" t="s">
        <v>29</v>
      </c>
      <c r="H110" s="18" t="s">
        <v>83</v>
      </c>
      <c r="I110" s="18" t="s">
        <v>84</v>
      </c>
      <c r="J110" s="18">
        <v>7611194907</v>
      </c>
      <c r="K110" s="18" t="s">
        <v>25</v>
      </c>
      <c r="L110" s="18" t="s">
        <v>395</v>
      </c>
      <c r="M110" s="18" t="s">
        <v>396</v>
      </c>
      <c r="N110" s="19" t="s">
        <v>27</v>
      </c>
      <c r="O110" s="19" t="s">
        <v>28</v>
      </c>
      <c r="P110" s="19">
        <v>133633093</v>
      </c>
      <c r="Q110" s="19" t="s">
        <v>397</v>
      </c>
      <c r="R110" s="19" t="s">
        <v>398</v>
      </c>
      <c r="S110" s="18">
        <v>1</v>
      </c>
      <c r="T110" s="18" t="s">
        <v>139</v>
      </c>
      <c r="U110" s="12">
        <f t="shared" si="10"/>
        <v>869</v>
      </c>
      <c r="V110" s="20"/>
      <c r="W110" s="20"/>
      <c r="X110" s="20">
        <v>869</v>
      </c>
      <c r="Y110" s="21"/>
      <c r="Z110" s="23" t="s">
        <v>89</v>
      </c>
    </row>
    <row r="111" spans="1:26" ht="25.5" x14ac:dyDescent="0.25">
      <c r="A111" s="10">
        <v>107</v>
      </c>
      <c r="B111" s="18" t="s">
        <v>25</v>
      </c>
      <c r="C111" s="18" t="s">
        <v>26</v>
      </c>
      <c r="D111" s="18">
        <v>1</v>
      </c>
      <c r="E111" s="19" t="s">
        <v>27</v>
      </c>
      <c r="F111" s="18" t="s">
        <v>28</v>
      </c>
      <c r="G111" s="18" t="s">
        <v>29</v>
      </c>
      <c r="H111" s="18" t="s">
        <v>83</v>
      </c>
      <c r="I111" s="18" t="s">
        <v>84</v>
      </c>
      <c r="J111" s="18">
        <v>7611194907</v>
      </c>
      <c r="K111" s="18" t="s">
        <v>25</v>
      </c>
      <c r="L111" s="18" t="s">
        <v>190</v>
      </c>
      <c r="M111" s="18" t="s">
        <v>399</v>
      </c>
      <c r="N111" s="19" t="s">
        <v>27</v>
      </c>
      <c r="O111" s="19" t="s">
        <v>28</v>
      </c>
      <c r="P111" s="19">
        <v>133604092</v>
      </c>
      <c r="Q111" s="19" t="s">
        <v>400</v>
      </c>
      <c r="R111" s="19" t="s">
        <v>401</v>
      </c>
      <c r="S111" s="18">
        <v>1</v>
      </c>
      <c r="T111" s="18" t="s">
        <v>139</v>
      </c>
      <c r="U111" s="12">
        <f t="shared" si="10"/>
        <v>1103</v>
      </c>
      <c r="V111" s="20"/>
      <c r="W111" s="20"/>
      <c r="X111" s="20">
        <v>1103</v>
      </c>
      <c r="Y111" s="21"/>
      <c r="Z111" s="23" t="s">
        <v>89</v>
      </c>
    </row>
    <row r="112" spans="1:26" ht="25.5" x14ac:dyDescent="0.25">
      <c r="A112" s="10">
        <v>108</v>
      </c>
      <c r="B112" s="18" t="s">
        <v>25</v>
      </c>
      <c r="C112" s="18" t="s">
        <v>26</v>
      </c>
      <c r="D112" s="18">
        <v>1</v>
      </c>
      <c r="E112" s="19" t="s">
        <v>27</v>
      </c>
      <c r="F112" s="18" t="s">
        <v>28</v>
      </c>
      <c r="G112" s="18" t="s">
        <v>29</v>
      </c>
      <c r="H112" s="18" t="s">
        <v>83</v>
      </c>
      <c r="I112" s="18" t="s">
        <v>84</v>
      </c>
      <c r="J112" s="18">
        <v>7611194907</v>
      </c>
      <c r="K112" s="18" t="s">
        <v>25</v>
      </c>
      <c r="L112" s="18" t="s">
        <v>402</v>
      </c>
      <c r="M112" s="18" t="s">
        <v>86</v>
      </c>
      <c r="N112" s="19" t="s">
        <v>47</v>
      </c>
      <c r="O112" s="19" t="s">
        <v>46</v>
      </c>
      <c r="P112" s="19">
        <v>139800004</v>
      </c>
      <c r="Q112" s="19" t="s">
        <v>403</v>
      </c>
      <c r="R112" s="19" t="s">
        <v>404</v>
      </c>
      <c r="S112" s="18">
        <v>1</v>
      </c>
      <c r="T112" s="18" t="s">
        <v>139</v>
      </c>
      <c r="U112" s="12">
        <f t="shared" si="10"/>
        <v>624</v>
      </c>
      <c r="V112" s="20"/>
      <c r="W112" s="20"/>
      <c r="X112" s="20">
        <v>624</v>
      </c>
      <c r="Y112" s="21"/>
      <c r="Z112" s="23" t="s">
        <v>89</v>
      </c>
    </row>
    <row r="113" spans="1:26" ht="25.5" x14ac:dyDescent="0.25">
      <c r="A113" s="10">
        <v>109</v>
      </c>
      <c r="B113" s="18" t="s">
        <v>25</v>
      </c>
      <c r="C113" s="18" t="s">
        <v>26</v>
      </c>
      <c r="D113" s="18">
        <v>1</v>
      </c>
      <c r="E113" s="19" t="s">
        <v>27</v>
      </c>
      <c r="F113" s="18" t="s">
        <v>28</v>
      </c>
      <c r="G113" s="18" t="s">
        <v>29</v>
      </c>
      <c r="H113" s="18" t="s">
        <v>83</v>
      </c>
      <c r="I113" s="18" t="s">
        <v>84</v>
      </c>
      <c r="J113" s="18">
        <v>7611194907</v>
      </c>
      <c r="K113" s="18" t="s">
        <v>25</v>
      </c>
      <c r="L113" s="18" t="s">
        <v>405</v>
      </c>
      <c r="M113" s="18" t="s">
        <v>406</v>
      </c>
      <c r="N113" s="19" t="s">
        <v>27</v>
      </c>
      <c r="O113" s="19" t="s">
        <v>28</v>
      </c>
      <c r="P113" s="19">
        <v>139800003</v>
      </c>
      <c r="Q113" s="19" t="s">
        <v>407</v>
      </c>
      <c r="R113" s="19" t="s">
        <v>408</v>
      </c>
      <c r="S113" s="18">
        <v>1</v>
      </c>
      <c r="T113" s="18" t="s">
        <v>139</v>
      </c>
      <c r="U113" s="12">
        <f t="shared" si="10"/>
        <v>189</v>
      </c>
      <c r="V113" s="20"/>
      <c r="W113" s="20"/>
      <c r="X113" s="20">
        <v>189</v>
      </c>
      <c r="Y113" s="21"/>
      <c r="Z113" s="23" t="s">
        <v>89</v>
      </c>
    </row>
    <row r="114" spans="1:26" ht="25.5" x14ac:dyDescent="0.25">
      <c r="A114" s="10">
        <v>110</v>
      </c>
      <c r="B114" s="18" t="s">
        <v>25</v>
      </c>
      <c r="C114" s="18" t="s">
        <v>26</v>
      </c>
      <c r="D114" s="18">
        <v>1</v>
      </c>
      <c r="E114" s="19" t="s">
        <v>27</v>
      </c>
      <c r="F114" s="18" t="s">
        <v>28</v>
      </c>
      <c r="G114" s="18" t="s">
        <v>29</v>
      </c>
      <c r="H114" s="18" t="s">
        <v>83</v>
      </c>
      <c r="I114" s="18" t="s">
        <v>84</v>
      </c>
      <c r="J114" s="18">
        <v>7611194907</v>
      </c>
      <c r="K114" s="18" t="s">
        <v>25</v>
      </c>
      <c r="L114" s="18" t="s">
        <v>409</v>
      </c>
      <c r="M114" s="18" t="s">
        <v>410</v>
      </c>
      <c r="N114" s="19" t="s">
        <v>27</v>
      </c>
      <c r="O114" s="19" t="s">
        <v>28</v>
      </c>
      <c r="P114" s="19">
        <v>139800011</v>
      </c>
      <c r="Q114" s="19" t="s">
        <v>411</v>
      </c>
      <c r="R114" s="19" t="s">
        <v>412</v>
      </c>
      <c r="S114" s="18">
        <v>1</v>
      </c>
      <c r="T114" s="18" t="s">
        <v>139</v>
      </c>
      <c r="U114" s="12">
        <f t="shared" si="10"/>
        <v>188</v>
      </c>
      <c r="V114" s="20"/>
      <c r="W114" s="20"/>
      <c r="X114" s="20">
        <v>188</v>
      </c>
      <c r="Y114" s="21"/>
      <c r="Z114" s="23" t="s">
        <v>89</v>
      </c>
    </row>
    <row r="115" spans="1:26" ht="25.5" x14ac:dyDescent="0.25">
      <c r="A115" s="10">
        <v>111</v>
      </c>
      <c r="B115" s="18" t="s">
        <v>25</v>
      </c>
      <c r="C115" s="18" t="s">
        <v>26</v>
      </c>
      <c r="D115" s="18">
        <v>1</v>
      </c>
      <c r="E115" s="19" t="s">
        <v>27</v>
      </c>
      <c r="F115" s="18" t="s">
        <v>28</v>
      </c>
      <c r="G115" s="18" t="s">
        <v>29</v>
      </c>
      <c r="H115" s="18" t="s">
        <v>83</v>
      </c>
      <c r="I115" s="18" t="s">
        <v>84</v>
      </c>
      <c r="J115" s="18">
        <v>7611194907</v>
      </c>
      <c r="K115" s="24" t="s">
        <v>25</v>
      </c>
      <c r="L115" s="24" t="s">
        <v>413</v>
      </c>
      <c r="M115" s="24" t="s">
        <v>414</v>
      </c>
      <c r="N115" s="24" t="s">
        <v>27</v>
      </c>
      <c r="O115" s="25" t="s">
        <v>28</v>
      </c>
      <c r="P115" s="25">
        <v>133602052</v>
      </c>
      <c r="Q115" s="19" t="s">
        <v>415</v>
      </c>
      <c r="R115" s="25">
        <v>97580927</v>
      </c>
      <c r="S115" s="24">
        <v>2</v>
      </c>
      <c r="T115" s="24" t="s">
        <v>139</v>
      </c>
      <c r="U115" s="12">
        <f t="shared" si="10"/>
        <v>660</v>
      </c>
      <c r="V115" s="26"/>
      <c r="W115" s="26"/>
      <c r="X115" s="26">
        <v>660</v>
      </c>
      <c r="Y115" s="27"/>
      <c r="Z115" s="23" t="s">
        <v>89</v>
      </c>
    </row>
    <row r="116" spans="1:26" ht="25.5" x14ac:dyDescent="0.25">
      <c r="A116" s="10">
        <v>112</v>
      </c>
      <c r="B116" s="18" t="s">
        <v>25</v>
      </c>
      <c r="C116" s="18" t="s">
        <v>26</v>
      </c>
      <c r="D116" s="18">
        <v>1</v>
      </c>
      <c r="E116" s="19" t="s">
        <v>27</v>
      </c>
      <c r="F116" s="18" t="s">
        <v>28</v>
      </c>
      <c r="G116" s="18" t="s">
        <v>29</v>
      </c>
      <c r="H116" s="18" t="s">
        <v>83</v>
      </c>
      <c r="I116" s="18" t="s">
        <v>84</v>
      </c>
      <c r="J116" s="18">
        <v>7611194907</v>
      </c>
      <c r="K116" s="24" t="s">
        <v>25</v>
      </c>
      <c r="L116" s="24" t="s">
        <v>317</v>
      </c>
      <c r="M116" s="24" t="s">
        <v>416</v>
      </c>
      <c r="N116" s="24" t="s">
        <v>27</v>
      </c>
      <c r="O116" s="25" t="s">
        <v>28</v>
      </c>
      <c r="P116" s="25">
        <v>130771157</v>
      </c>
      <c r="Q116" s="19" t="s">
        <v>417</v>
      </c>
      <c r="R116" s="28">
        <v>13669668</v>
      </c>
      <c r="S116" s="29">
        <v>1</v>
      </c>
      <c r="T116" s="29" t="s">
        <v>139</v>
      </c>
      <c r="U116" s="12">
        <f t="shared" si="10"/>
        <v>1017</v>
      </c>
      <c r="V116" s="30"/>
      <c r="W116" s="30"/>
      <c r="X116" s="30">
        <v>1017</v>
      </c>
      <c r="Y116" s="31"/>
      <c r="Z116" s="32" t="s">
        <v>89</v>
      </c>
    </row>
    <row r="117" spans="1:26" ht="25.5" x14ac:dyDescent="0.25">
      <c r="A117" s="10">
        <v>113</v>
      </c>
      <c r="B117" s="18" t="s">
        <v>25</v>
      </c>
      <c r="C117" s="18" t="s">
        <v>26</v>
      </c>
      <c r="D117" s="18">
        <v>1</v>
      </c>
      <c r="E117" s="19" t="s">
        <v>27</v>
      </c>
      <c r="F117" s="18" t="s">
        <v>28</v>
      </c>
      <c r="G117" s="18" t="s">
        <v>29</v>
      </c>
      <c r="H117" s="18" t="s">
        <v>83</v>
      </c>
      <c r="I117" s="18" t="s">
        <v>84</v>
      </c>
      <c r="J117" s="18">
        <v>7611194907</v>
      </c>
      <c r="K117" s="24" t="s">
        <v>25</v>
      </c>
      <c r="L117" s="24" t="s">
        <v>226</v>
      </c>
      <c r="M117" s="24" t="s">
        <v>418</v>
      </c>
      <c r="N117" s="24" t="s">
        <v>27</v>
      </c>
      <c r="O117" s="25" t="s">
        <v>28</v>
      </c>
      <c r="P117" s="25">
        <v>130771238</v>
      </c>
      <c r="Q117" s="19" t="s">
        <v>419</v>
      </c>
      <c r="R117" s="25">
        <v>55005284</v>
      </c>
      <c r="S117" s="24">
        <v>2</v>
      </c>
      <c r="T117" s="24" t="s">
        <v>139</v>
      </c>
      <c r="U117" s="12">
        <f t="shared" si="10"/>
        <v>294</v>
      </c>
      <c r="V117" s="26"/>
      <c r="W117" s="26"/>
      <c r="X117" s="26">
        <v>294</v>
      </c>
      <c r="Y117" s="27"/>
      <c r="Z117" s="32" t="s">
        <v>89</v>
      </c>
    </row>
    <row r="118" spans="1:26" ht="25.5" x14ac:dyDescent="0.25">
      <c r="A118" s="10">
        <v>114</v>
      </c>
      <c r="B118" s="18" t="s">
        <v>25</v>
      </c>
      <c r="C118" s="18" t="s">
        <v>26</v>
      </c>
      <c r="D118" s="18">
        <v>2</v>
      </c>
      <c r="E118" s="19" t="s">
        <v>420</v>
      </c>
      <c r="F118" s="18" t="s">
        <v>28</v>
      </c>
      <c r="G118" s="210" t="s">
        <v>29</v>
      </c>
      <c r="H118" s="18" t="s">
        <v>83</v>
      </c>
      <c r="I118" s="18" t="s">
        <v>84</v>
      </c>
      <c r="J118" s="18">
        <v>7611194907</v>
      </c>
      <c r="K118" s="24" t="s">
        <v>25</v>
      </c>
      <c r="L118" s="24" t="s">
        <v>421</v>
      </c>
      <c r="M118" s="34" t="s">
        <v>422</v>
      </c>
      <c r="N118" s="24" t="s">
        <v>420</v>
      </c>
      <c r="O118" s="25" t="s">
        <v>28</v>
      </c>
      <c r="P118" s="35">
        <v>130771395</v>
      </c>
      <c r="Q118" s="19" t="s">
        <v>423</v>
      </c>
      <c r="R118" s="36">
        <v>31080949</v>
      </c>
      <c r="S118" s="24">
        <v>1</v>
      </c>
      <c r="T118" s="24" t="s">
        <v>35</v>
      </c>
      <c r="U118" s="12">
        <f t="shared" si="10"/>
        <v>62</v>
      </c>
      <c r="V118" s="26"/>
      <c r="W118" s="26"/>
      <c r="X118" s="26">
        <v>62</v>
      </c>
      <c r="Y118" s="27"/>
      <c r="Z118" s="32" t="s">
        <v>89</v>
      </c>
    </row>
    <row r="119" spans="1:26" ht="25.5" x14ac:dyDescent="0.25">
      <c r="A119" s="10">
        <v>115</v>
      </c>
      <c r="B119" s="18" t="s">
        <v>25</v>
      </c>
      <c r="C119" s="18" t="s">
        <v>26</v>
      </c>
      <c r="D119" s="18">
        <v>1</v>
      </c>
      <c r="E119" s="19" t="s">
        <v>27</v>
      </c>
      <c r="F119" s="18" t="s">
        <v>28</v>
      </c>
      <c r="G119" s="18" t="s">
        <v>29</v>
      </c>
      <c r="H119" s="18" t="s">
        <v>83</v>
      </c>
      <c r="I119" s="18" t="s">
        <v>84</v>
      </c>
      <c r="J119" s="18">
        <v>7611194907</v>
      </c>
      <c r="K119" s="18" t="s">
        <v>424</v>
      </c>
      <c r="L119" s="18" t="s">
        <v>283</v>
      </c>
      <c r="M119" s="18">
        <v>37</v>
      </c>
      <c r="N119" s="19" t="s">
        <v>27</v>
      </c>
      <c r="O119" s="19" t="s">
        <v>28</v>
      </c>
      <c r="P119" s="19">
        <v>133612054</v>
      </c>
      <c r="Q119" s="19" t="s">
        <v>425</v>
      </c>
      <c r="R119" s="37" t="s">
        <v>426</v>
      </c>
      <c r="S119" s="38">
        <v>10</v>
      </c>
      <c r="T119" s="38" t="s">
        <v>35</v>
      </c>
      <c r="U119" s="12">
        <f t="shared" si="10"/>
        <v>129</v>
      </c>
      <c r="V119" s="39"/>
      <c r="W119" s="39"/>
      <c r="X119" s="39">
        <v>129</v>
      </c>
      <c r="Y119" s="40"/>
      <c r="Z119" s="23" t="s">
        <v>427</v>
      </c>
    </row>
    <row r="120" spans="1:26" ht="51" x14ac:dyDescent="0.25">
      <c r="A120" s="10">
        <v>116</v>
      </c>
      <c r="B120" s="18" t="s">
        <v>25</v>
      </c>
      <c r="C120" s="18" t="s">
        <v>26</v>
      </c>
      <c r="D120" s="18">
        <v>1</v>
      </c>
      <c r="E120" s="19" t="s">
        <v>27</v>
      </c>
      <c r="F120" s="18" t="s">
        <v>28</v>
      </c>
      <c r="G120" s="18" t="s">
        <v>29</v>
      </c>
      <c r="H120" s="18" t="s">
        <v>83</v>
      </c>
      <c r="I120" s="18" t="s">
        <v>84</v>
      </c>
      <c r="J120" s="18">
        <v>7611194907</v>
      </c>
      <c r="K120" s="18" t="s">
        <v>428</v>
      </c>
      <c r="L120" s="18" t="s">
        <v>168</v>
      </c>
      <c r="M120" s="18">
        <v>3</v>
      </c>
      <c r="N120" s="19" t="s">
        <v>27</v>
      </c>
      <c r="O120" s="19" t="s">
        <v>28</v>
      </c>
      <c r="P120" s="19">
        <v>133633080</v>
      </c>
      <c r="Q120" s="19" t="s">
        <v>429</v>
      </c>
      <c r="R120" s="19" t="s">
        <v>430</v>
      </c>
      <c r="S120" s="18">
        <v>10</v>
      </c>
      <c r="T120" s="18" t="s">
        <v>35</v>
      </c>
      <c r="U120" s="12">
        <f t="shared" si="10"/>
        <v>3867</v>
      </c>
      <c r="V120" s="20"/>
      <c r="W120" s="20"/>
      <c r="X120" s="20">
        <v>3867</v>
      </c>
      <c r="Y120" s="33" t="s">
        <v>431</v>
      </c>
      <c r="Z120" s="23" t="s">
        <v>427</v>
      </c>
    </row>
    <row r="121" spans="1:26" ht="25.5" x14ac:dyDescent="0.25">
      <c r="A121" s="10">
        <v>117</v>
      </c>
      <c r="B121" s="18" t="s">
        <v>25</v>
      </c>
      <c r="C121" s="18" t="s">
        <v>26</v>
      </c>
      <c r="D121" s="18">
        <v>1</v>
      </c>
      <c r="E121" s="19" t="s">
        <v>27</v>
      </c>
      <c r="F121" s="18" t="s">
        <v>28</v>
      </c>
      <c r="G121" s="18" t="s">
        <v>29</v>
      </c>
      <c r="H121" s="18" t="s">
        <v>83</v>
      </c>
      <c r="I121" s="18" t="s">
        <v>84</v>
      </c>
      <c r="J121" s="18">
        <v>7611194907</v>
      </c>
      <c r="K121" s="18" t="s">
        <v>432</v>
      </c>
      <c r="L121" s="18" t="s">
        <v>302</v>
      </c>
      <c r="M121" s="18">
        <v>27</v>
      </c>
      <c r="N121" s="19" t="s">
        <v>47</v>
      </c>
      <c r="O121" s="19" t="s">
        <v>46</v>
      </c>
      <c r="P121" s="19">
        <v>133641042</v>
      </c>
      <c r="Q121" s="19" t="s">
        <v>433</v>
      </c>
      <c r="R121" s="19" t="s">
        <v>434</v>
      </c>
      <c r="S121" s="18">
        <v>4</v>
      </c>
      <c r="T121" s="18" t="s">
        <v>35</v>
      </c>
      <c r="U121" s="12">
        <f t="shared" si="10"/>
        <v>0</v>
      </c>
      <c r="V121" s="20"/>
      <c r="W121" s="20"/>
      <c r="X121" s="20">
        <v>0</v>
      </c>
      <c r="Y121" s="21"/>
      <c r="Z121" s="23" t="s">
        <v>427</v>
      </c>
    </row>
    <row r="122" spans="1:26" ht="25.5" x14ac:dyDescent="0.25">
      <c r="A122" s="10">
        <v>118</v>
      </c>
      <c r="B122" s="18" t="s">
        <v>25</v>
      </c>
      <c r="C122" s="18" t="s">
        <v>26</v>
      </c>
      <c r="D122" s="18">
        <v>1</v>
      </c>
      <c r="E122" s="19" t="s">
        <v>27</v>
      </c>
      <c r="F122" s="18" t="s">
        <v>28</v>
      </c>
      <c r="G122" s="18" t="s">
        <v>29</v>
      </c>
      <c r="H122" s="18" t="s">
        <v>83</v>
      </c>
      <c r="I122" s="18" t="s">
        <v>84</v>
      </c>
      <c r="J122" s="18">
        <v>7611194907</v>
      </c>
      <c r="K122" s="18" t="s">
        <v>435</v>
      </c>
      <c r="L122" s="18" t="s">
        <v>402</v>
      </c>
      <c r="M122" s="18">
        <v>25</v>
      </c>
      <c r="N122" s="19" t="s">
        <v>47</v>
      </c>
      <c r="O122" s="19" t="s">
        <v>46</v>
      </c>
      <c r="P122" s="19">
        <v>133639049</v>
      </c>
      <c r="Q122" s="19" t="s">
        <v>436</v>
      </c>
      <c r="R122" s="19" t="s">
        <v>437</v>
      </c>
      <c r="S122" s="18">
        <v>10</v>
      </c>
      <c r="T122" s="18" t="s">
        <v>35</v>
      </c>
      <c r="U122" s="12">
        <f t="shared" si="10"/>
        <v>0</v>
      </c>
      <c r="V122" s="20"/>
      <c r="W122" s="20"/>
      <c r="X122" s="20">
        <v>0</v>
      </c>
      <c r="Y122" s="21"/>
      <c r="Z122" s="23" t="s">
        <v>427</v>
      </c>
    </row>
    <row r="123" spans="1:26" ht="51" x14ac:dyDescent="0.25">
      <c r="A123" s="10">
        <v>119</v>
      </c>
      <c r="B123" s="18" t="s">
        <v>25</v>
      </c>
      <c r="C123" s="18" t="s">
        <v>26</v>
      </c>
      <c r="D123" s="18">
        <v>1</v>
      </c>
      <c r="E123" s="19" t="s">
        <v>27</v>
      </c>
      <c r="F123" s="18" t="s">
        <v>28</v>
      </c>
      <c r="G123" s="18" t="s">
        <v>29</v>
      </c>
      <c r="H123" s="18" t="s">
        <v>83</v>
      </c>
      <c r="I123" s="18" t="s">
        <v>84</v>
      </c>
      <c r="J123" s="18">
        <v>7611194907</v>
      </c>
      <c r="K123" s="18" t="s">
        <v>438</v>
      </c>
      <c r="L123" s="18" t="s">
        <v>439</v>
      </c>
      <c r="M123" s="18">
        <v>78</v>
      </c>
      <c r="N123" s="19" t="s">
        <v>47</v>
      </c>
      <c r="O123" s="19" t="s">
        <v>46</v>
      </c>
      <c r="P123" s="19">
        <v>133638093</v>
      </c>
      <c r="Q123" s="19" t="s">
        <v>440</v>
      </c>
      <c r="R123" s="19" t="s">
        <v>441</v>
      </c>
      <c r="S123" s="18">
        <v>16</v>
      </c>
      <c r="T123" s="18" t="s">
        <v>35</v>
      </c>
      <c r="U123" s="12">
        <f t="shared" si="10"/>
        <v>1588</v>
      </c>
      <c r="V123" s="20"/>
      <c r="W123" s="20"/>
      <c r="X123" s="20">
        <v>1588</v>
      </c>
      <c r="Y123" s="33" t="s">
        <v>442</v>
      </c>
      <c r="Z123" s="23" t="s">
        <v>443</v>
      </c>
    </row>
    <row r="124" spans="1:26" ht="51" x14ac:dyDescent="0.25">
      <c r="A124" s="10">
        <v>120</v>
      </c>
      <c r="B124" s="18" t="s">
        <v>25</v>
      </c>
      <c r="C124" s="18" t="s">
        <v>26</v>
      </c>
      <c r="D124" s="18">
        <v>1</v>
      </c>
      <c r="E124" s="19" t="s">
        <v>27</v>
      </c>
      <c r="F124" s="18" t="s">
        <v>28</v>
      </c>
      <c r="G124" s="18" t="s">
        <v>29</v>
      </c>
      <c r="H124" s="18" t="s">
        <v>83</v>
      </c>
      <c r="I124" s="18" t="s">
        <v>84</v>
      </c>
      <c r="J124" s="18">
        <v>7611194907</v>
      </c>
      <c r="K124" s="18" t="s">
        <v>444</v>
      </c>
      <c r="L124" s="18" t="s">
        <v>245</v>
      </c>
      <c r="M124" s="18">
        <v>26</v>
      </c>
      <c r="N124" s="19" t="s">
        <v>27</v>
      </c>
      <c r="O124" s="19" t="s">
        <v>28</v>
      </c>
      <c r="P124" s="19">
        <v>133620089</v>
      </c>
      <c r="Q124" s="19" t="s">
        <v>445</v>
      </c>
      <c r="R124" s="19" t="s">
        <v>446</v>
      </c>
      <c r="S124" s="18">
        <v>16</v>
      </c>
      <c r="T124" s="18" t="s">
        <v>35</v>
      </c>
      <c r="U124" s="12">
        <f t="shared" si="10"/>
        <v>18793</v>
      </c>
      <c r="V124" s="20"/>
      <c r="W124" s="20"/>
      <c r="X124" s="20">
        <v>18793</v>
      </c>
      <c r="Y124" s="33" t="s">
        <v>447</v>
      </c>
      <c r="Z124" s="23" t="s">
        <v>443</v>
      </c>
    </row>
    <row r="125" spans="1:26" ht="25.5" x14ac:dyDescent="0.25">
      <c r="A125" s="10">
        <v>121</v>
      </c>
      <c r="B125" s="18" t="s">
        <v>25</v>
      </c>
      <c r="C125" s="18" t="s">
        <v>26</v>
      </c>
      <c r="D125" s="18">
        <v>1</v>
      </c>
      <c r="E125" s="19" t="s">
        <v>27</v>
      </c>
      <c r="F125" s="18" t="s">
        <v>28</v>
      </c>
      <c r="G125" s="18" t="s">
        <v>29</v>
      </c>
      <c r="H125" s="18" t="s">
        <v>83</v>
      </c>
      <c r="I125" s="18" t="s">
        <v>84</v>
      </c>
      <c r="J125" s="18">
        <v>7611194907</v>
      </c>
      <c r="K125" s="18" t="s">
        <v>448</v>
      </c>
      <c r="L125" s="18" t="s">
        <v>73</v>
      </c>
      <c r="M125" s="18" t="s">
        <v>449</v>
      </c>
      <c r="N125" s="19" t="s">
        <v>27</v>
      </c>
      <c r="O125" s="19" t="s">
        <v>28</v>
      </c>
      <c r="P125" s="19">
        <v>133630124</v>
      </c>
      <c r="Q125" s="19" t="s">
        <v>450</v>
      </c>
      <c r="R125" s="19" t="s">
        <v>451</v>
      </c>
      <c r="S125" s="18">
        <v>16</v>
      </c>
      <c r="T125" s="18" t="s">
        <v>35</v>
      </c>
      <c r="U125" s="12">
        <f t="shared" si="10"/>
        <v>6050</v>
      </c>
      <c r="V125" s="20"/>
      <c r="W125" s="20"/>
      <c r="X125" s="20">
        <v>6050</v>
      </c>
      <c r="Y125" s="21"/>
      <c r="Z125" s="23" t="s">
        <v>427</v>
      </c>
    </row>
    <row r="126" spans="1:26" ht="25.5" x14ac:dyDescent="0.25">
      <c r="A126" s="10">
        <v>122</v>
      </c>
      <c r="B126" s="18" t="s">
        <v>25</v>
      </c>
      <c r="C126" s="18" t="s">
        <v>26</v>
      </c>
      <c r="D126" s="18">
        <v>1</v>
      </c>
      <c r="E126" s="19" t="s">
        <v>27</v>
      </c>
      <c r="F126" s="18" t="s">
        <v>28</v>
      </c>
      <c r="G126" s="18" t="s">
        <v>29</v>
      </c>
      <c r="H126" s="18" t="s">
        <v>83</v>
      </c>
      <c r="I126" s="18" t="s">
        <v>84</v>
      </c>
      <c r="J126" s="18">
        <v>7611194907</v>
      </c>
      <c r="K126" s="18" t="s">
        <v>452</v>
      </c>
      <c r="L126" s="18" t="s">
        <v>453</v>
      </c>
      <c r="M126" s="18">
        <v>1</v>
      </c>
      <c r="N126" s="19" t="s">
        <v>27</v>
      </c>
      <c r="O126" s="19" t="s">
        <v>28</v>
      </c>
      <c r="P126" s="19">
        <v>131327118</v>
      </c>
      <c r="Q126" s="19" t="s">
        <v>454</v>
      </c>
      <c r="R126" s="19" t="s">
        <v>455</v>
      </c>
      <c r="S126" s="18">
        <v>16</v>
      </c>
      <c r="T126" s="18" t="s">
        <v>42</v>
      </c>
      <c r="U126" s="20"/>
      <c r="V126" s="12">
        <f>X126*0.35</f>
        <v>3572.45</v>
      </c>
      <c r="W126" s="12">
        <f>X126-V126</f>
        <v>6634.55</v>
      </c>
      <c r="X126" s="20">
        <v>10207</v>
      </c>
      <c r="Y126" s="21"/>
      <c r="Z126" s="23" t="s">
        <v>456</v>
      </c>
    </row>
    <row r="127" spans="1:26" ht="51" x14ac:dyDescent="0.25">
      <c r="A127" s="10">
        <v>123</v>
      </c>
      <c r="B127" s="18" t="s">
        <v>25</v>
      </c>
      <c r="C127" s="18" t="s">
        <v>26</v>
      </c>
      <c r="D127" s="18">
        <v>1</v>
      </c>
      <c r="E127" s="19" t="s">
        <v>27</v>
      </c>
      <c r="F127" s="18" t="s">
        <v>28</v>
      </c>
      <c r="G127" s="18" t="s">
        <v>29</v>
      </c>
      <c r="H127" s="18" t="s">
        <v>83</v>
      </c>
      <c r="I127" s="18" t="s">
        <v>84</v>
      </c>
      <c r="J127" s="18">
        <v>7611194907</v>
      </c>
      <c r="K127" s="18" t="s">
        <v>457</v>
      </c>
      <c r="L127" s="18" t="s">
        <v>296</v>
      </c>
      <c r="M127" s="18">
        <v>50</v>
      </c>
      <c r="N127" s="19" t="s">
        <v>27</v>
      </c>
      <c r="O127" s="19" t="s">
        <v>28</v>
      </c>
      <c r="P127" s="19">
        <v>133621100</v>
      </c>
      <c r="Q127" s="19" t="s">
        <v>458</v>
      </c>
      <c r="R127" s="19" t="s">
        <v>459</v>
      </c>
      <c r="S127" s="18">
        <v>16</v>
      </c>
      <c r="T127" s="18" t="s">
        <v>42</v>
      </c>
      <c r="U127" s="20"/>
      <c r="V127" s="12">
        <f>X127*0.35</f>
        <v>5353.95</v>
      </c>
      <c r="W127" s="12">
        <f>X127-V127</f>
        <v>9943.0499999999993</v>
      </c>
      <c r="X127" s="20">
        <v>15297</v>
      </c>
      <c r="Y127" s="33" t="s">
        <v>431</v>
      </c>
      <c r="Z127" s="23" t="s">
        <v>456</v>
      </c>
    </row>
    <row r="128" spans="1:26" ht="51" x14ac:dyDescent="0.25">
      <c r="A128" s="10">
        <v>124</v>
      </c>
      <c r="B128" s="18" t="s">
        <v>25</v>
      </c>
      <c r="C128" s="18" t="s">
        <v>26</v>
      </c>
      <c r="D128" s="18">
        <v>1</v>
      </c>
      <c r="E128" s="19" t="s">
        <v>27</v>
      </c>
      <c r="F128" s="18" t="s">
        <v>28</v>
      </c>
      <c r="G128" s="18" t="s">
        <v>29</v>
      </c>
      <c r="H128" s="18" t="s">
        <v>83</v>
      </c>
      <c r="I128" s="18" t="s">
        <v>84</v>
      </c>
      <c r="J128" s="18">
        <v>7611194907</v>
      </c>
      <c r="K128" s="18" t="s">
        <v>460</v>
      </c>
      <c r="L128" s="18" t="s">
        <v>162</v>
      </c>
      <c r="M128" s="18" t="s">
        <v>461</v>
      </c>
      <c r="N128" s="19" t="s">
        <v>27</v>
      </c>
      <c r="O128" s="19" t="s">
        <v>28</v>
      </c>
      <c r="P128" s="19">
        <v>133629043</v>
      </c>
      <c r="Q128" s="19" t="s">
        <v>462</v>
      </c>
      <c r="R128" s="19" t="s">
        <v>463</v>
      </c>
      <c r="S128" s="18">
        <v>10</v>
      </c>
      <c r="T128" s="18" t="s">
        <v>35</v>
      </c>
      <c r="U128" s="12">
        <f>X128</f>
        <v>1394</v>
      </c>
      <c r="V128" s="20"/>
      <c r="W128" s="20"/>
      <c r="X128" s="20">
        <v>1394</v>
      </c>
      <c r="Y128" s="33" t="s">
        <v>464</v>
      </c>
      <c r="Z128" s="23" t="s">
        <v>456</v>
      </c>
    </row>
    <row r="129" spans="1:27" ht="51" x14ac:dyDescent="0.25">
      <c r="A129" s="10">
        <v>125</v>
      </c>
      <c r="B129" s="18" t="s">
        <v>25</v>
      </c>
      <c r="C129" s="18" t="s">
        <v>26</v>
      </c>
      <c r="D129" s="18">
        <v>1</v>
      </c>
      <c r="E129" s="19" t="s">
        <v>27</v>
      </c>
      <c r="F129" s="18" t="s">
        <v>28</v>
      </c>
      <c r="G129" s="18" t="s">
        <v>29</v>
      </c>
      <c r="H129" s="18" t="s">
        <v>83</v>
      </c>
      <c r="I129" s="18" t="s">
        <v>84</v>
      </c>
      <c r="J129" s="18">
        <v>7611194907</v>
      </c>
      <c r="K129" s="18" t="s">
        <v>465</v>
      </c>
      <c r="L129" s="18" t="s">
        <v>466</v>
      </c>
      <c r="M129" s="18" t="s">
        <v>467</v>
      </c>
      <c r="N129" s="19" t="s">
        <v>47</v>
      </c>
      <c r="O129" s="19" t="s">
        <v>46</v>
      </c>
      <c r="P129" s="19">
        <v>133642065</v>
      </c>
      <c r="Q129" s="19" t="s">
        <v>468</v>
      </c>
      <c r="R129" s="19" t="s">
        <v>469</v>
      </c>
      <c r="S129" s="18">
        <v>10</v>
      </c>
      <c r="T129" s="18" t="s">
        <v>42</v>
      </c>
      <c r="U129" s="20"/>
      <c r="V129" s="12">
        <f>X129*0.35</f>
        <v>1178.0999999999999</v>
      </c>
      <c r="W129" s="12">
        <f>X129-V129</f>
        <v>2187.9</v>
      </c>
      <c r="X129" s="20">
        <v>3366</v>
      </c>
      <c r="Y129" s="33" t="s">
        <v>470</v>
      </c>
      <c r="Z129" s="23" t="s">
        <v>456</v>
      </c>
    </row>
    <row r="130" spans="1:27" ht="25.5" x14ac:dyDescent="0.25">
      <c r="A130" s="10">
        <v>126</v>
      </c>
      <c r="B130" s="18" t="s">
        <v>25</v>
      </c>
      <c r="C130" s="18" t="s">
        <v>26</v>
      </c>
      <c r="D130" s="18">
        <v>1</v>
      </c>
      <c r="E130" s="19" t="s">
        <v>27</v>
      </c>
      <c r="F130" s="18" t="s">
        <v>28</v>
      </c>
      <c r="G130" s="18" t="s">
        <v>29</v>
      </c>
      <c r="H130" s="18" t="s">
        <v>83</v>
      </c>
      <c r="I130" s="18" t="s">
        <v>84</v>
      </c>
      <c r="J130" s="18">
        <v>7611194907</v>
      </c>
      <c r="K130" s="18" t="s">
        <v>471</v>
      </c>
      <c r="L130" s="18" t="s">
        <v>310</v>
      </c>
      <c r="M130" s="18">
        <v>14</v>
      </c>
      <c r="N130" s="19" t="s">
        <v>27</v>
      </c>
      <c r="O130" s="19" t="s">
        <v>28</v>
      </c>
      <c r="P130" s="19">
        <v>133606022</v>
      </c>
      <c r="Q130" s="19" t="s">
        <v>472</v>
      </c>
      <c r="R130" s="19" t="s">
        <v>473</v>
      </c>
      <c r="S130" s="18">
        <v>8.5</v>
      </c>
      <c r="T130" s="18" t="s">
        <v>35</v>
      </c>
      <c r="U130" s="12">
        <f>X130</f>
        <v>2134</v>
      </c>
      <c r="V130" s="20"/>
      <c r="W130" s="20"/>
      <c r="X130" s="20">
        <v>2134</v>
      </c>
      <c r="Y130" s="21"/>
      <c r="Z130" s="23" t="s">
        <v>456</v>
      </c>
    </row>
    <row r="131" spans="1:27" ht="51" x14ac:dyDescent="0.25">
      <c r="A131" s="10">
        <v>127</v>
      </c>
      <c r="B131" s="18" t="s">
        <v>25</v>
      </c>
      <c r="C131" s="18" t="s">
        <v>26</v>
      </c>
      <c r="D131" s="18">
        <v>1</v>
      </c>
      <c r="E131" s="19" t="s">
        <v>27</v>
      </c>
      <c r="F131" s="18" t="s">
        <v>28</v>
      </c>
      <c r="G131" s="18" t="s">
        <v>29</v>
      </c>
      <c r="H131" s="18" t="s">
        <v>83</v>
      </c>
      <c r="I131" s="18" t="s">
        <v>84</v>
      </c>
      <c r="J131" s="18">
        <v>7611194907</v>
      </c>
      <c r="K131" s="18" t="s">
        <v>474</v>
      </c>
      <c r="L131" s="18" t="s">
        <v>46</v>
      </c>
      <c r="M131" s="18">
        <v>77</v>
      </c>
      <c r="N131" s="19" t="s">
        <v>47</v>
      </c>
      <c r="O131" s="19" t="s">
        <v>46</v>
      </c>
      <c r="P131" s="19">
        <v>133634166</v>
      </c>
      <c r="Q131" s="19" t="s">
        <v>475</v>
      </c>
      <c r="R131" s="19" t="s">
        <v>476</v>
      </c>
      <c r="S131" s="18">
        <v>16</v>
      </c>
      <c r="T131" s="18" t="s">
        <v>35</v>
      </c>
      <c r="U131" s="12">
        <f>X131</f>
        <v>9345</v>
      </c>
      <c r="V131" s="20"/>
      <c r="W131" s="20"/>
      <c r="X131" s="20">
        <v>9345</v>
      </c>
      <c r="Y131" s="33" t="s">
        <v>477</v>
      </c>
      <c r="Z131" s="23" t="s">
        <v>456</v>
      </c>
    </row>
    <row r="132" spans="1:27" ht="25.5" x14ac:dyDescent="0.25">
      <c r="A132" s="10">
        <v>128</v>
      </c>
      <c r="B132" s="18" t="s">
        <v>25</v>
      </c>
      <c r="C132" s="18" t="s">
        <v>26</v>
      </c>
      <c r="D132" s="18">
        <v>1</v>
      </c>
      <c r="E132" s="19" t="s">
        <v>27</v>
      </c>
      <c r="F132" s="18" t="s">
        <v>28</v>
      </c>
      <c r="G132" s="18" t="s">
        <v>29</v>
      </c>
      <c r="H132" s="18" t="s">
        <v>83</v>
      </c>
      <c r="I132" s="18" t="s">
        <v>84</v>
      </c>
      <c r="J132" s="18">
        <v>7611194907</v>
      </c>
      <c r="K132" s="18" t="s">
        <v>478</v>
      </c>
      <c r="L132" s="18" t="s">
        <v>317</v>
      </c>
      <c r="M132" s="18" t="s">
        <v>479</v>
      </c>
      <c r="N132" s="19" t="s">
        <v>27</v>
      </c>
      <c r="O132" s="19" t="s">
        <v>28</v>
      </c>
      <c r="P132" s="19">
        <v>133632112</v>
      </c>
      <c r="Q132" s="19" t="s">
        <v>480</v>
      </c>
      <c r="R132" s="19" t="s">
        <v>481</v>
      </c>
      <c r="S132" s="18">
        <v>10</v>
      </c>
      <c r="T132" s="18" t="s">
        <v>35</v>
      </c>
      <c r="U132" s="12">
        <f>X132</f>
        <v>9744</v>
      </c>
      <c r="V132" s="20"/>
      <c r="W132" s="20"/>
      <c r="X132" s="20">
        <v>9744</v>
      </c>
      <c r="Y132" s="21"/>
      <c r="Z132" s="23" t="s">
        <v>456</v>
      </c>
    </row>
    <row r="133" spans="1:27" ht="51" x14ac:dyDescent="0.25">
      <c r="A133" s="10">
        <v>129</v>
      </c>
      <c r="B133" s="18" t="s">
        <v>25</v>
      </c>
      <c r="C133" s="18" t="s">
        <v>26</v>
      </c>
      <c r="D133" s="18">
        <v>1</v>
      </c>
      <c r="E133" s="19" t="s">
        <v>27</v>
      </c>
      <c r="F133" s="18" t="s">
        <v>28</v>
      </c>
      <c r="G133" s="18" t="s">
        <v>29</v>
      </c>
      <c r="H133" s="18" t="s">
        <v>83</v>
      </c>
      <c r="I133" s="18" t="s">
        <v>84</v>
      </c>
      <c r="J133" s="18">
        <v>7611194907</v>
      </c>
      <c r="K133" s="18" t="s">
        <v>482</v>
      </c>
      <c r="L133" s="18" t="s">
        <v>39</v>
      </c>
      <c r="M133" s="18" t="s">
        <v>483</v>
      </c>
      <c r="N133" s="19" t="s">
        <v>27</v>
      </c>
      <c r="O133" s="19" t="s">
        <v>28</v>
      </c>
      <c r="P133" s="19">
        <v>133607131</v>
      </c>
      <c r="Q133" s="19" t="s">
        <v>484</v>
      </c>
      <c r="R133" s="19" t="s">
        <v>485</v>
      </c>
      <c r="S133" s="18">
        <v>16</v>
      </c>
      <c r="T133" s="18" t="s">
        <v>35</v>
      </c>
      <c r="U133" s="12">
        <f>X133</f>
        <v>650</v>
      </c>
      <c r="V133" s="20"/>
      <c r="W133" s="20"/>
      <c r="X133" s="20">
        <v>650</v>
      </c>
      <c r="Y133" s="33" t="s">
        <v>486</v>
      </c>
      <c r="Z133" s="23" t="s">
        <v>456</v>
      </c>
    </row>
    <row r="134" spans="1:27" ht="25.5" x14ac:dyDescent="0.25">
      <c r="A134" s="10">
        <v>130</v>
      </c>
      <c r="B134" s="18" t="s">
        <v>25</v>
      </c>
      <c r="C134" s="18" t="s">
        <v>26</v>
      </c>
      <c r="D134" s="18">
        <v>1</v>
      </c>
      <c r="E134" s="19" t="s">
        <v>27</v>
      </c>
      <c r="F134" s="18" t="s">
        <v>28</v>
      </c>
      <c r="G134" s="18" t="s">
        <v>29</v>
      </c>
      <c r="H134" s="18" t="s">
        <v>83</v>
      </c>
      <c r="I134" s="18" t="s">
        <v>84</v>
      </c>
      <c r="J134" s="18">
        <v>7611194907</v>
      </c>
      <c r="K134" s="18" t="s">
        <v>487</v>
      </c>
      <c r="L134" s="18" t="s">
        <v>320</v>
      </c>
      <c r="M134" s="18" t="s">
        <v>488</v>
      </c>
      <c r="N134" s="19" t="s">
        <v>27</v>
      </c>
      <c r="O134" s="19" t="s">
        <v>28</v>
      </c>
      <c r="P134" s="19">
        <v>133603081</v>
      </c>
      <c r="Q134" s="19" t="s">
        <v>489</v>
      </c>
      <c r="R134" s="19" t="s">
        <v>490</v>
      </c>
      <c r="S134" s="18">
        <v>14</v>
      </c>
      <c r="T134" s="18" t="s">
        <v>42</v>
      </c>
      <c r="U134" s="20"/>
      <c r="V134" s="12">
        <f>X134*0.35</f>
        <v>673.75</v>
      </c>
      <c r="W134" s="12">
        <f>X134-V134</f>
        <v>1251.25</v>
      </c>
      <c r="X134" s="20">
        <v>1925</v>
      </c>
      <c r="Y134" s="21"/>
      <c r="Z134" s="23" t="s">
        <v>456</v>
      </c>
    </row>
    <row r="135" spans="1:27" s="43" customFormat="1" ht="28.15" customHeight="1" x14ac:dyDescent="0.25">
      <c r="A135" s="15">
        <v>131</v>
      </c>
      <c r="B135" s="18" t="s">
        <v>25</v>
      </c>
      <c r="C135" s="18" t="s">
        <v>26</v>
      </c>
      <c r="D135" s="18">
        <v>1</v>
      </c>
      <c r="E135" s="19" t="s">
        <v>27</v>
      </c>
      <c r="F135" s="18" t="s">
        <v>28</v>
      </c>
      <c r="G135" s="18" t="s">
        <v>29</v>
      </c>
      <c r="H135" s="18" t="s">
        <v>83</v>
      </c>
      <c r="I135" s="18" t="s">
        <v>84</v>
      </c>
      <c r="J135" s="18">
        <v>7611194907</v>
      </c>
      <c r="K135" s="18" t="s">
        <v>491</v>
      </c>
      <c r="L135" s="18" t="s">
        <v>90</v>
      </c>
      <c r="M135" s="41" t="s">
        <v>492</v>
      </c>
      <c r="N135" s="19" t="s">
        <v>27</v>
      </c>
      <c r="O135" s="19" t="s">
        <v>28</v>
      </c>
      <c r="P135" s="19">
        <v>131316100</v>
      </c>
      <c r="Q135" s="19" t="s">
        <v>493</v>
      </c>
      <c r="R135" s="19" t="s">
        <v>494</v>
      </c>
      <c r="S135" s="18">
        <v>4</v>
      </c>
      <c r="T135" s="18" t="s">
        <v>42</v>
      </c>
      <c r="U135" s="20"/>
      <c r="V135" s="12">
        <f>X135*0.35</f>
        <v>717.84999999999991</v>
      </c>
      <c r="W135" s="12">
        <f>X135-V135</f>
        <v>1333.15</v>
      </c>
      <c r="X135" s="20">
        <v>2051</v>
      </c>
      <c r="Y135" s="21"/>
      <c r="Z135" s="18" t="s">
        <v>491</v>
      </c>
      <c r="AA135" s="42"/>
    </row>
    <row r="136" spans="1:27" ht="27.6" customHeight="1" x14ac:dyDescent="0.25">
      <c r="A136" s="10">
        <v>132</v>
      </c>
      <c r="B136" s="18" t="s">
        <v>25</v>
      </c>
      <c r="C136" s="18" t="s">
        <v>26</v>
      </c>
      <c r="D136" s="18">
        <v>1</v>
      </c>
      <c r="E136" s="19" t="s">
        <v>27</v>
      </c>
      <c r="F136" s="18" t="s">
        <v>28</v>
      </c>
      <c r="G136" s="18" t="s">
        <v>29</v>
      </c>
      <c r="H136" s="18" t="s">
        <v>83</v>
      </c>
      <c r="I136" s="18" t="s">
        <v>84</v>
      </c>
      <c r="J136" s="18">
        <v>7611194907</v>
      </c>
      <c r="K136" s="18" t="s">
        <v>495</v>
      </c>
      <c r="L136" s="18" t="s">
        <v>90</v>
      </c>
      <c r="M136" s="18">
        <v>1</v>
      </c>
      <c r="N136" s="19" t="s">
        <v>27</v>
      </c>
      <c r="O136" s="19" t="s">
        <v>28</v>
      </c>
      <c r="P136" s="19">
        <v>131316101</v>
      </c>
      <c r="Q136" s="19" t="s">
        <v>496</v>
      </c>
      <c r="R136" s="19" t="s">
        <v>497</v>
      </c>
      <c r="S136" s="18">
        <v>20</v>
      </c>
      <c r="T136" s="18" t="s">
        <v>42</v>
      </c>
      <c r="U136" s="20"/>
      <c r="V136" s="12">
        <f>X136*0.35</f>
        <v>10894.099999999999</v>
      </c>
      <c r="W136" s="12">
        <f>X136-V136</f>
        <v>20231.900000000001</v>
      </c>
      <c r="X136" s="20">
        <v>31126</v>
      </c>
      <c r="Y136" s="21"/>
      <c r="Z136" s="18" t="s">
        <v>495</v>
      </c>
    </row>
    <row r="137" spans="1:27" ht="25.5" x14ac:dyDescent="0.25">
      <c r="A137" s="10">
        <v>133</v>
      </c>
      <c r="B137" s="18" t="s">
        <v>25</v>
      </c>
      <c r="C137" s="18" t="s">
        <v>26</v>
      </c>
      <c r="D137" s="18">
        <v>1</v>
      </c>
      <c r="E137" s="19" t="s">
        <v>27</v>
      </c>
      <c r="F137" s="18" t="s">
        <v>28</v>
      </c>
      <c r="G137" s="18" t="s">
        <v>29</v>
      </c>
      <c r="H137" s="18" t="s">
        <v>83</v>
      </c>
      <c r="I137" s="18" t="s">
        <v>84</v>
      </c>
      <c r="J137" s="18">
        <v>7611194907</v>
      </c>
      <c r="K137" s="18" t="s">
        <v>498</v>
      </c>
      <c r="L137" s="18" t="s">
        <v>125</v>
      </c>
      <c r="M137" s="18">
        <v>1</v>
      </c>
      <c r="N137" s="19" t="s">
        <v>27</v>
      </c>
      <c r="O137" s="19" t="s">
        <v>28</v>
      </c>
      <c r="P137" s="19">
        <v>131306114</v>
      </c>
      <c r="Q137" s="19" t="s">
        <v>499</v>
      </c>
      <c r="R137" s="19" t="s">
        <v>500</v>
      </c>
      <c r="S137" s="18">
        <v>26</v>
      </c>
      <c r="T137" s="18" t="s">
        <v>42</v>
      </c>
      <c r="U137" s="20"/>
      <c r="V137" s="12">
        <f>X137*0.35</f>
        <v>4504.1499999999996</v>
      </c>
      <c r="W137" s="12">
        <f>X137-V137</f>
        <v>8364.85</v>
      </c>
      <c r="X137" s="20">
        <v>12869</v>
      </c>
      <c r="Y137" s="21"/>
      <c r="Z137" s="18" t="s">
        <v>498</v>
      </c>
    </row>
    <row r="138" spans="1:27" ht="25.5" x14ac:dyDescent="0.25">
      <c r="A138" s="10">
        <v>134</v>
      </c>
      <c r="B138" s="18" t="s">
        <v>25</v>
      </c>
      <c r="C138" s="18" t="s">
        <v>26</v>
      </c>
      <c r="D138" s="18">
        <v>1</v>
      </c>
      <c r="E138" s="19" t="s">
        <v>27</v>
      </c>
      <c r="F138" s="18" t="s">
        <v>28</v>
      </c>
      <c r="G138" s="18" t="s">
        <v>29</v>
      </c>
      <c r="H138" s="18" t="s">
        <v>83</v>
      </c>
      <c r="I138" s="18" t="s">
        <v>84</v>
      </c>
      <c r="J138" s="18">
        <v>7611194907</v>
      </c>
      <c r="K138" s="18" t="s">
        <v>501</v>
      </c>
      <c r="L138" s="18" t="s">
        <v>502</v>
      </c>
      <c r="M138" s="18">
        <v>1</v>
      </c>
      <c r="N138" s="19" t="s">
        <v>27</v>
      </c>
      <c r="O138" s="19" t="s">
        <v>28</v>
      </c>
      <c r="P138" s="19">
        <v>131327120</v>
      </c>
      <c r="Q138" s="19" t="s">
        <v>503</v>
      </c>
      <c r="R138" s="19" t="s">
        <v>504</v>
      </c>
      <c r="S138" s="18">
        <v>6</v>
      </c>
      <c r="T138" s="18" t="s">
        <v>35</v>
      </c>
      <c r="U138" s="12">
        <f>X138</f>
        <v>0</v>
      </c>
      <c r="V138" s="20"/>
      <c r="W138" s="20"/>
      <c r="X138" s="20">
        <v>0</v>
      </c>
      <c r="Y138" s="21"/>
      <c r="Z138" s="23" t="s">
        <v>505</v>
      </c>
    </row>
    <row r="139" spans="1:27" ht="51" x14ac:dyDescent="0.25">
      <c r="A139" s="10">
        <v>135</v>
      </c>
      <c r="B139" s="18" t="s">
        <v>25</v>
      </c>
      <c r="C139" s="18" t="s">
        <v>26</v>
      </c>
      <c r="D139" s="18">
        <v>1</v>
      </c>
      <c r="E139" s="19" t="s">
        <v>27</v>
      </c>
      <c r="F139" s="18" t="s">
        <v>28</v>
      </c>
      <c r="G139" s="18" t="s">
        <v>29</v>
      </c>
      <c r="H139" s="18" t="s">
        <v>83</v>
      </c>
      <c r="I139" s="18" t="s">
        <v>84</v>
      </c>
      <c r="J139" s="18">
        <v>7611194907</v>
      </c>
      <c r="K139" s="18" t="s">
        <v>506</v>
      </c>
      <c r="L139" s="18" t="s">
        <v>356</v>
      </c>
      <c r="M139" s="18">
        <v>77</v>
      </c>
      <c r="N139" s="19" t="s">
        <v>47</v>
      </c>
      <c r="O139" s="19" t="s">
        <v>46</v>
      </c>
      <c r="P139" s="44">
        <v>130771196</v>
      </c>
      <c r="Q139" s="44" t="s">
        <v>507</v>
      </c>
      <c r="R139" s="44" t="s">
        <v>508</v>
      </c>
      <c r="S139" s="45">
        <v>10</v>
      </c>
      <c r="T139" s="45" t="s">
        <v>35</v>
      </c>
      <c r="U139" s="12">
        <f>X139</f>
        <v>792</v>
      </c>
      <c r="V139" s="46"/>
      <c r="W139" s="46"/>
      <c r="X139" s="46">
        <v>792</v>
      </c>
      <c r="Y139" s="33" t="s">
        <v>509</v>
      </c>
      <c r="Z139" s="47" t="s">
        <v>510</v>
      </c>
    </row>
    <row r="140" spans="1:27" ht="27" x14ac:dyDescent="0.25">
      <c r="A140" s="10">
        <v>136</v>
      </c>
      <c r="B140" s="48" t="s">
        <v>25</v>
      </c>
      <c r="C140" s="48" t="s">
        <v>26</v>
      </c>
      <c r="D140" s="48">
        <v>1</v>
      </c>
      <c r="E140" s="49" t="s">
        <v>27</v>
      </c>
      <c r="F140" s="48" t="s">
        <v>28</v>
      </c>
      <c r="G140" s="48" t="s">
        <v>29</v>
      </c>
      <c r="H140" s="18" t="s">
        <v>83</v>
      </c>
      <c r="I140" s="50" t="s">
        <v>84</v>
      </c>
      <c r="J140" s="18">
        <v>7611194907</v>
      </c>
      <c r="K140" s="48" t="s">
        <v>511</v>
      </c>
      <c r="L140" s="48" t="s">
        <v>46</v>
      </c>
      <c r="M140" s="48">
        <v>53</v>
      </c>
      <c r="N140" s="49" t="s">
        <v>27</v>
      </c>
      <c r="O140" s="48" t="s">
        <v>28</v>
      </c>
      <c r="P140" s="48">
        <v>138001161</v>
      </c>
      <c r="Q140" s="51" t="s">
        <v>512</v>
      </c>
      <c r="R140" s="44" t="s">
        <v>513</v>
      </c>
      <c r="S140" s="48">
        <v>17</v>
      </c>
      <c r="T140" s="45" t="s">
        <v>42</v>
      </c>
      <c r="U140" s="46"/>
      <c r="V140" s="12">
        <f>X140*0.35</f>
        <v>100.1</v>
      </c>
      <c r="W140" s="12">
        <f>X140-V140</f>
        <v>185.9</v>
      </c>
      <c r="X140" s="46">
        <v>286</v>
      </c>
      <c r="Y140" s="52"/>
      <c r="Z140" s="53" t="s">
        <v>514</v>
      </c>
    </row>
    <row r="141" spans="1:27" ht="27" x14ac:dyDescent="0.25">
      <c r="A141" s="10">
        <v>137</v>
      </c>
      <c r="B141" s="48" t="s">
        <v>25</v>
      </c>
      <c r="C141" s="48" t="s">
        <v>26</v>
      </c>
      <c r="D141" s="48">
        <v>1</v>
      </c>
      <c r="E141" s="49" t="s">
        <v>27</v>
      </c>
      <c r="F141" s="48" t="s">
        <v>28</v>
      </c>
      <c r="G141" s="48" t="s">
        <v>29</v>
      </c>
      <c r="H141" s="18" t="s">
        <v>83</v>
      </c>
      <c r="I141" s="50" t="s">
        <v>84</v>
      </c>
      <c r="J141" s="18">
        <v>7611194907</v>
      </c>
      <c r="K141" s="48" t="s">
        <v>515</v>
      </c>
      <c r="L141" s="18" t="s">
        <v>516</v>
      </c>
      <c r="M141" s="18" t="s">
        <v>517</v>
      </c>
      <c r="N141" s="19" t="s">
        <v>27</v>
      </c>
      <c r="O141" s="18" t="s">
        <v>28</v>
      </c>
      <c r="P141" s="54">
        <v>131313067</v>
      </c>
      <c r="Q141" s="49" t="s">
        <v>518</v>
      </c>
      <c r="R141" s="55">
        <v>31477422</v>
      </c>
      <c r="S141" s="56">
        <v>10</v>
      </c>
      <c r="T141" s="48" t="s">
        <v>35</v>
      </c>
      <c r="U141" s="12">
        <f>X141</f>
        <v>2000</v>
      </c>
      <c r="V141" s="57"/>
      <c r="W141" s="57"/>
      <c r="X141" s="58">
        <v>2000</v>
      </c>
      <c r="Y141" s="59"/>
      <c r="Z141" s="48" t="s">
        <v>519</v>
      </c>
    </row>
    <row r="142" spans="1:27" ht="27" x14ac:dyDescent="0.25">
      <c r="A142" s="10">
        <v>138</v>
      </c>
      <c r="B142" s="48" t="s">
        <v>25</v>
      </c>
      <c r="C142" s="48" t="s">
        <v>26</v>
      </c>
      <c r="D142" s="48">
        <v>1</v>
      </c>
      <c r="E142" s="49" t="s">
        <v>27</v>
      </c>
      <c r="F142" s="48" t="s">
        <v>28</v>
      </c>
      <c r="G142" s="48" t="s">
        <v>29</v>
      </c>
      <c r="H142" s="18" t="s">
        <v>83</v>
      </c>
      <c r="I142" s="50" t="s">
        <v>84</v>
      </c>
      <c r="J142" s="18">
        <v>7611194907</v>
      </c>
      <c r="K142" s="48" t="s">
        <v>369</v>
      </c>
      <c r="L142" s="18" t="s">
        <v>421</v>
      </c>
      <c r="M142" s="47" t="s">
        <v>422</v>
      </c>
      <c r="N142" s="19" t="s">
        <v>27</v>
      </c>
      <c r="O142" s="18" t="s">
        <v>28</v>
      </c>
      <c r="P142" s="60">
        <v>130771395</v>
      </c>
      <c r="Q142" s="49" t="s">
        <v>423</v>
      </c>
      <c r="R142" s="48">
        <v>31080949</v>
      </c>
      <c r="S142" s="61">
        <v>1</v>
      </c>
      <c r="T142" s="48" t="s">
        <v>35</v>
      </c>
      <c r="U142" s="12">
        <f>X142</f>
        <v>200</v>
      </c>
      <c r="V142" s="57"/>
      <c r="W142" s="57"/>
      <c r="X142" s="57">
        <v>200</v>
      </c>
      <c r="Y142" s="59"/>
      <c r="Z142" s="48" t="s">
        <v>89</v>
      </c>
    </row>
    <row r="143" spans="1:27" ht="27" x14ac:dyDescent="0.25">
      <c r="A143" s="10">
        <v>139</v>
      </c>
      <c r="B143" s="48" t="s">
        <v>25</v>
      </c>
      <c r="C143" s="48" t="s">
        <v>26</v>
      </c>
      <c r="D143" s="48">
        <v>1</v>
      </c>
      <c r="E143" s="49" t="s">
        <v>520</v>
      </c>
      <c r="F143" s="48" t="s">
        <v>28</v>
      </c>
      <c r="G143" s="48" t="s">
        <v>29</v>
      </c>
      <c r="H143" s="18" t="s">
        <v>83</v>
      </c>
      <c r="I143" s="50" t="s">
        <v>84</v>
      </c>
      <c r="J143" s="18">
        <v>7611194907</v>
      </c>
      <c r="K143" s="48" t="s">
        <v>521</v>
      </c>
      <c r="L143" s="45" t="s">
        <v>522</v>
      </c>
      <c r="M143" s="47" t="s">
        <v>523</v>
      </c>
      <c r="N143" s="19" t="s">
        <v>27</v>
      </c>
      <c r="O143" s="18" t="s">
        <v>28</v>
      </c>
      <c r="P143" s="62">
        <v>138001170</v>
      </c>
      <c r="Q143" s="49" t="s">
        <v>524</v>
      </c>
      <c r="R143" s="48">
        <v>31218449</v>
      </c>
      <c r="S143" s="18">
        <v>1</v>
      </c>
      <c r="T143" s="48" t="s">
        <v>35</v>
      </c>
      <c r="U143" s="12">
        <f>X143</f>
        <v>200</v>
      </c>
      <c r="V143" s="57"/>
      <c r="W143" s="57"/>
      <c r="X143" s="57">
        <v>200</v>
      </c>
      <c r="Y143" s="59"/>
      <c r="Z143" s="48" t="s">
        <v>89</v>
      </c>
    </row>
    <row r="144" spans="1:27" ht="27" x14ac:dyDescent="0.25">
      <c r="A144" s="10">
        <v>140</v>
      </c>
      <c r="B144" s="48" t="s">
        <v>25</v>
      </c>
      <c r="C144" s="48" t="s">
        <v>26</v>
      </c>
      <c r="D144" s="48">
        <v>1</v>
      </c>
      <c r="E144" s="49" t="s">
        <v>27</v>
      </c>
      <c r="F144" s="48" t="s">
        <v>28</v>
      </c>
      <c r="G144" s="48" t="s">
        <v>29</v>
      </c>
      <c r="H144" s="18" t="s">
        <v>83</v>
      </c>
      <c r="I144" s="50" t="s">
        <v>84</v>
      </c>
      <c r="J144" s="18">
        <v>7611194907</v>
      </c>
      <c r="K144" s="48" t="s">
        <v>521</v>
      </c>
      <c r="L144" s="18" t="s">
        <v>283</v>
      </c>
      <c r="M144" s="23" t="s">
        <v>525</v>
      </c>
      <c r="N144" s="19" t="s">
        <v>27</v>
      </c>
      <c r="O144" s="18" t="s">
        <v>28</v>
      </c>
      <c r="P144" s="18">
        <v>133612107</v>
      </c>
      <c r="Q144" s="63" t="s">
        <v>526</v>
      </c>
      <c r="R144" s="48">
        <v>31218437</v>
      </c>
      <c r="S144" s="18">
        <v>1</v>
      </c>
      <c r="T144" s="48" t="s">
        <v>35</v>
      </c>
      <c r="U144" s="12">
        <f>X144</f>
        <v>200</v>
      </c>
      <c r="V144" s="57"/>
      <c r="W144" s="57"/>
      <c r="X144" s="57">
        <v>200</v>
      </c>
      <c r="Y144" s="59"/>
      <c r="Z144" s="48" t="s">
        <v>89</v>
      </c>
    </row>
    <row r="145" spans="1:27" ht="51" x14ac:dyDescent="0.25">
      <c r="A145" s="10">
        <v>141</v>
      </c>
      <c r="B145" s="48" t="s">
        <v>25</v>
      </c>
      <c r="C145" s="48" t="s">
        <v>26</v>
      </c>
      <c r="D145" s="48">
        <v>1</v>
      </c>
      <c r="E145" s="49" t="s">
        <v>27</v>
      </c>
      <c r="F145" s="48" t="s">
        <v>28</v>
      </c>
      <c r="G145" s="48" t="s">
        <v>29</v>
      </c>
      <c r="H145" s="18" t="s">
        <v>83</v>
      </c>
      <c r="I145" s="50" t="s">
        <v>84</v>
      </c>
      <c r="J145" s="18">
        <v>7611194907</v>
      </c>
      <c r="K145" s="48" t="s">
        <v>527</v>
      </c>
      <c r="L145" s="38" t="s">
        <v>204</v>
      </c>
      <c r="M145" s="64" t="s">
        <v>528</v>
      </c>
      <c r="N145" s="19" t="s">
        <v>27</v>
      </c>
      <c r="O145" s="18" t="s">
        <v>28</v>
      </c>
      <c r="P145" s="18">
        <v>138007134</v>
      </c>
      <c r="Q145" s="63" t="s">
        <v>529</v>
      </c>
      <c r="R145" s="48">
        <v>30362253</v>
      </c>
      <c r="S145" s="18">
        <v>16</v>
      </c>
      <c r="T145" s="48" t="s">
        <v>530</v>
      </c>
      <c r="U145" s="57"/>
      <c r="V145" s="12">
        <f>X145*0.35</f>
        <v>700</v>
      </c>
      <c r="W145" s="12">
        <f>X145-V145</f>
        <v>1300</v>
      </c>
      <c r="X145" s="57">
        <v>2000</v>
      </c>
      <c r="Y145" s="33" t="s">
        <v>531</v>
      </c>
      <c r="Z145" s="48" t="s">
        <v>427</v>
      </c>
    </row>
    <row r="146" spans="1:27" ht="27" x14ac:dyDescent="0.25">
      <c r="A146" s="10">
        <v>142</v>
      </c>
      <c r="B146" s="48" t="s">
        <v>25</v>
      </c>
      <c r="C146" s="48" t="s">
        <v>26</v>
      </c>
      <c r="D146" s="48">
        <v>1</v>
      </c>
      <c r="E146" s="49" t="s">
        <v>27</v>
      </c>
      <c r="F146" s="48" t="s">
        <v>28</v>
      </c>
      <c r="G146" s="209" t="s">
        <v>29</v>
      </c>
      <c r="H146" s="18" t="s">
        <v>83</v>
      </c>
      <c r="I146" s="50" t="s">
        <v>84</v>
      </c>
      <c r="J146" s="18">
        <v>7611194907</v>
      </c>
      <c r="K146" s="48" t="s">
        <v>25</v>
      </c>
      <c r="L146" s="38" t="s">
        <v>46</v>
      </c>
      <c r="M146" s="64" t="s">
        <v>532</v>
      </c>
      <c r="N146" s="19" t="s">
        <v>27</v>
      </c>
      <c r="O146" s="18" t="s">
        <v>28</v>
      </c>
      <c r="P146" s="18">
        <v>133634193</v>
      </c>
      <c r="Q146" s="63" t="s">
        <v>533</v>
      </c>
      <c r="R146" s="66">
        <v>133634193</v>
      </c>
      <c r="S146" s="38">
        <v>3</v>
      </c>
      <c r="T146" s="66" t="s">
        <v>139</v>
      </c>
      <c r="U146" s="12">
        <f>X146</f>
        <v>600</v>
      </c>
      <c r="V146" s="67"/>
      <c r="W146" s="67"/>
      <c r="X146" s="67">
        <v>600</v>
      </c>
      <c r="Y146" s="68"/>
      <c r="Z146" s="48" t="s">
        <v>89</v>
      </c>
    </row>
    <row r="147" spans="1:27" ht="27" x14ac:dyDescent="0.25">
      <c r="A147" s="10">
        <v>143</v>
      </c>
      <c r="B147" s="48" t="s">
        <v>25</v>
      </c>
      <c r="C147" s="48" t="s">
        <v>26</v>
      </c>
      <c r="D147" s="48">
        <v>1</v>
      </c>
      <c r="E147" s="49" t="s">
        <v>27</v>
      </c>
      <c r="F147" s="48" t="s">
        <v>28</v>
      </c>
      <c r="G147" s="48" t="s">
        <v>29</v>
      </c>
      <c r="H147" s="18" t="s">
        <v>83</v>
      </c>
      <c r="I147" s="50" t="s">
        <v>84</v>
      </c>
      <c r="J147" s="18">
        <v>7611194907</v>
      </c>
      <c r="K147" s="48" t="s">
        <v>534</v>
      </c>
      <c r="L147" s="38" t="s">
        <v>46</v>
      </c>
      <c r="M147" s="69" t="s">
        <v>535</v>
      </c>
      <c r="N147" s="19" t="s">
        <v>27</v>
      </c>
      <c r="O147" s="18" t="s">
        <v>28</v>
      </c>
      <c r="P147" s="70">
        <v>138001161</v>
      </c>
      <c r="Q147" s="49" t="s">
        <v>536</v>
      </c>
      <c r="R147" s="66">
        <v>13814802</v>
      </c>
      <c r="S147" s="38">
        <v>17</v>
      </c>
      <c r="T147" s="66" t="s">
        <v>530</v>
      </c>
      <c r="U147" s="67"/>
      <c r="V147" s="12">
        <f>X147*0.35</f>
        <v>700</v>
      </c>
      <c r="W147" s="12">
        <f>X147-V147</f>
        <v>1300</v>
      </c>
      <c r="X147" s="67">
        <v>2000</v>
      </c>
      <c r="Y147" s="68"/>
      <c r="Z147" s="48" t="s">
        <v>537</v>
      </c>
    </row>
    <row r="148" spans="1:27" ht="25.5" x14ac:dyDescent="0.25">
      <c r="A148" s="10">
        <v>144</v>
      </c>
      <c r="B148" s="71" t="s">
        <v>25</v>
      </c>
      <c r="C148" s="72" t="s">
        <v>26</v>
      </c>
      <c r="D148" s="72">
        <v>1</v>
      </c>
      <c r="E148" s="73" t="s">
        <v>27</v>
      </c>
      <c r="F148" s="72" t="s">
        <v>28</v>
      </c>
      <c r="G148" s="72" t="s">
        <v>29</v>
      </c>
      <c r="H148" s="74" t="s">
        <v>538</v>
      </c>
      <c r="I148" s="72" t="s">
        <v>539</v>
      </c>
      <c r="J148" s="72">
        <v>7611573757</v>
      </c>
      <c r="K148" s="75" t="s">
        <v>540</v>
      </c>
      <c r="L148" s="76" t="s">
        <v>541</v>
      </c>
      <c r="M148" s="77" t="s">
        <v>542</v>
      </c>
      <c r="N148" s="75" t="s">
        <v>27</v>
      </c>
      <c r="O148" s="78" t="s">
        <v>28</v>
      </c>
      <c r="P148" s="79">
        <v>138001085</v>
      </c>
      <c r="Q148" s="80" t="s">
        <v>543</v>
      </c>
      <c r="R148" s="81" t="s">
        <v>544</v>
      </c>
      <c r="S148" s="75">
        <v>4</v>
      </c>
      <c r="T148" s="75" t="s">
        <v>35</v>
      </c>
      <c r="U148" s="12">
        <f t="shared" ref="U148:U167" si="11">X148</f>
        <v>117</v>
      </c>
      <c r="V148" s="82"/>
      <c r="W148" s="82"/>
      <c r="X148" s="82">
        <v>117</v>
      </c>
      <c r="Y148" s="75"/>
      <c r="Z148" s="75" t="s">
        <v>545</v>
      </c>
    </row>
    <row r="149" spans="1:27" ht="25.5" x14ac:dyDescent="0.25">
      <c r="A149" s="10">
        <v>145</v>
      </c>
      <c r="B149" s="72" t="s">
        <v>25</v>
      </c>
      <c r="C149" s="72" t="s">
        <v>26</v>
      </c>
      <c r="D149" s="72">
        <v>1</v>
      </c>
      <c r="E149" s="73" t="s">
        <v>27</v>
      </c>
      <c r="F149" s="83" t="s">
        <v>28</v>
      </c>
      <c r="G149" s="72" t="s">
        <v>29</v>
      </c>
      <c r="H149" s="74" t="s">
        <v>538</v>
      </c>
      <c r="I149" s="72" t="s">
        <v>539</v>
      </c>
      <c r="J149" s="72">
        <v>7611573757</v>
      </c>
      <c r="K149" s="77" t="s">
        <v>540</v>
      </c>
      <c r="L149" s="84" t="s">
        <v>546</v>
      </c>
      <c r="M149" s="77" t="s">
        <v>547</v>
      </c>
      <c r="N149" s="77" t="s">
        <v>27</v>
      </c>
      <c r="O149" s="85" t="s">
        <v>28</v>
      </c>
      <c r="P149" s="86">
        <v>138001086</v>
      </c>
      <c r="Q149" s="87" t="s">
        <v>548</v>
      </c>
      <c r="R149" s="86">
        <v>13980427</v>
      </c>
      <c r="S149" s="88">
        <v>7</v>
      </c>
      <c r="T149" s="88" t="s">
        <v>35</v>
      </c>
      <c r="U149" s="12">
        <f t="shared" si="11"/>
        <v>196</v>
      </c>
      <c r="V149" s="89"/>
      <c r="W149" s="89"/>
      <c r="X149" s="89">
        <v>196</v>
      </c>
      <c r="Y149" s="88"/>
      <c r="Z149" s="77" t="s">
        <v>545</v>
      </c>
    </row>
    <row r="150" spans="1:27" ht="38.25" x14ac:dyDescent="0.25">
      <c r="A150" s="10">
        <v>146</v>
      </c>
      <c r="B150" s="72" t="s">
        <v>25</v>
      </c>
      <c r="C150" s="72" t="s">
        <v>26</v>
      </c>
      <c r="D150" s="72">
        <v>1</v>
      </c>
      <c r="E150" s="73" t="s">
        <v>27</v>
      </c>
      <c r="F150" s="72" t="s">
        <v>28</v>
      </c>
      <c r="G150" s="72" t="s">
        <v>29</v>
      </c>
      <c r="H150" s="74" t="s">
        <v>538</v>
      </c>
      <c r="I150" s="72" t="s">
        <v>539</v>
      </c>
      <c r="J150" s="72">
        <v>7611573757</v>
      </c>
      <c r="K150" s="90" t="s">
        <v>549</v>
      </c>
      <c r="L150" s="90" t="s">
        <v>550</v>
      </c>
      <c r="M150" s="90" t="s">
        <v>551</v>
      </c>
      <c r="N150" s="90" t="s">
        <v>27</v>
      </c>
      <c r="O150" s="91" t="s">
        <v>28</v>
      </c>
      <c r="P150" s="91">
        <v>10757318</v>
      </c>
      <c r="Q150" s="73" t="s">
        <v>552</v>
      </c>
      <c r="R150" s="91" t="s">
        <v>553</v>
      </c>
      <c r="S150" s="72">
        <v>25</v>
      </c>
      <c r="T150" s="72" t="s">
        <v>35</v>
      </c>
      <c r="U150" s="12">
        <f t="shared" si="11"/>
        <v>3215</v>
      </c>
      <c r="V150" s="92"/>
      <c r="W150" s="92"/>
      <c r="X150" s="92">
        <v>3215</v>
      </c>
      <c r="Y150" s="33" t="s">
        <v>554</v>
      </c>
      <c r="Z150" s="72" t="s">
        <v>555</v>
      </c>
      <c r="AA150" s="93"/>
    </row>
    <row r="151" spans="1:27" ht="38.25" x14ac:dyDescent="0.25">
      <c r="A151" s="10">
        <v>147</v>
      </c>
      <c r="B151" s="72" t="s">
        <v>25</v>
      </c>
      <c r="C151" s="72" t="s">
        <v>26</v>
      </c>
      <c r="D151" s="72">
        <v>1</v>
      </c>
      <c r="E151" s="73" t="s">
        <v>27</v>
      </c>
      <c r="F151" s="72" t="s">
        <v>28</v>
      </c>
      <c r="G151" s="72" t="s">
        <v>29</v>
      </c>
      <c r="H151" s="74" t="s">
        <v>538</v>
      </c>
      <c r="I151" s="72" t="s">
        <v>539</v>
      </c>
      <c r="J151" s="72">
        <v>7611573757</v>
      </c>
      <c r="K151" s="90" t="s">
        <v>556</v>
      </c>
      <c r="L151" s="90" t="s">
        <v>85</v>
      </c>
      <c r="M151" s="90">
        <v>97</v>
      </c>
      <c r="N151" s="90" t="s">
        <v>27</v>
      </c>
      <c r="O151" s="91" t="s">
        <v>28</v>
      </c>
      <c r="P151" s="91">
        <v>130133018</v>
      </c>
      <c r="Q151" s="73" t="s">
        <v>557</v>
      </c>
      <c r="R151" s="91">
        <v>44300195</v>
      </c>
      <c r="S151" s="75">
        <v>80</v>
      </c>
      <c r="T151" s="72" t="s">
        <v>81</v>
      </c>
      <c r="U151" s="12">
        <f t="shared" si="11"/>
        <v>315000</v>
      </c>
      <c r="V151" s="92"/>
      <c r="W151" s="92"/>
      <c r="X151" s="92">
        <v>315000</v>
      </c>
      <c r="Y151" s="33" t="s">
        <v>558</v>
      </c>
      <c r="Z151" s="33" t="s">
        <v>556</v>
      </c>
      <c r="AA151" s="93"/>
    </row>
    <row r="152" spans="1:27" ht="25.5" x14ac:dyDescent="0.25">
      <c r="A152" s="10">
        <v>148</v>
      </c>
      <c r="B152" s="72" t="s">
        <v>25</v>
      </c>
      <c r="C152" s="72" t="s">
        <v>26</v>
      </c>
      <c r="D152" s="72">
        <v>1</v>
      </c>
      <c r="E152" s="73" t="s">
        <v>27</v>
      </c>
      <c r="F152" s="72" t="s">
        <v>28</v>
      </c>
      <c r="G152" s="72" t="s">
        <v>29</v>
      </c>
      <c r="H152" s="74" t="s">
        <v>538</v>
      </c>
      <c r="I152" s="72" t="s">
        <v>539</v>
      </c>
      <c r="J152" s="72">
        <v>7611573757</v>
      </c>
      <c r="K152" s="90" t="s">
        <v>559</v>
      </c>
      <c r="L152" s="90" t="s">
        <v>560</v>
      </c>
      <c r="M152" s="90">
        <v>32</v>
      </c>
      <c r="N152" s="90" t="s">
        <v>27</v>
      </c>
      <c r="O152" s="91" t="s">
        <v>28</v>
      </c>
      <c r="P152" s="91">
        <v>133623108</v>
      </c>
      <c r="Q152" s="94" t="s">
        <v>561</v>
      </c>
      <c r="R152" s="91">
        <v>31032836</v>
      </c>
      <c r="S152" s="75">
        <v>6</v>
      </c>
      <c r="T152" s="72" t="s">
        <v>35</v>
      </c>
      <c r="U152" s="12">
        <f t="shared" si="11"/>
        <v>8</v>
      </c>
      <c r="V152" s="92"/>
      <c r="W152" s="92"/>
      <c r="X152" s="92">
        <v>8</v>
      </c>
      <c r="Y152" s="72"/>
      <c r="Z152" s="72" t="s">
        <v>559</v>
      </c>
      <c r="AA152" s="93"/>
    </row>
    <row r="153" spans="1:27" ht="25.5" x14ac:dyDescent="0.25">
      <c r="A153" s="10">
        <v>149</v>
      </c>
      <c r="B153" s="72" t="s">
        <v>25</v>
      </c>
      <c r="C153" s="72" t="s">
        <v>26</v>
      </c>
      <c r="D153" s="72">
        <v>1</v>
      </c>
      <c r="E153" s="73" t="s">
        <v>27</v>
      </c>
      <c r="F153" s="72" t="s">
        <v>28</v>
      </c>
      <c r="G153" s="72" t="s">
        <v>29</v>
      </c>
      <c r="H153" s="74" t="s">
        <v>538</v>
      </c>
      <c r="I153" s="72" t="s">
        <v>539</v>
      </c>
      <c r="J153" s="72">
        <v>7611573757</v>
      </c>
      <c r="K153" s="90" t="s">
        <v>562</v>
      </c>
      <c r="L153" s="90" t="s">
        <v>563</v>
      </c>
      <c r="M153" s="90">
        <v>3</v>
      </c>
      <c r="N153" s="90" t="s">
        <v>27</v>
      </c>
      <c r="O153" s="91" t="s">
        <v>28</v>
      </c>
      <c r="P153" s="91">
        <v>131011155</v>
      </c>
      <c r="Q153" s="73" t="s">
        <v>564</v>
      </c>
      <c r="R153" s="91">
        <v>56212651</v>
      </c>
      <c r="S153" s="75">
        <v>25</v>
      </c>
      <c r="T153" s="72" t="s">
        <v>35</v>
      </c>
      <c r="U153" s="12">
        <f t="shared" si="11"/>
        <v>1845</v>
      </c>
      <c r="V153" s="92"/>
      <c r="W153" s="92"/>
      <c r="X153" s="92">
        <v>1845</v>
      </c>
      <c r="Y153" s="72"/>
      <c r="Z153" s="72" t="s">
        <v>562</v>
      </c>
      <c r="AA153" s="93"/>
    </row>
    <row r="154" spans="1:27" ht="25.5" x14ac:dyDescent="0.25">
      <c r="A154" s="10">
        <v>150</v>
      </c>
      <c r="B154" s="72" t="s">
        <v>25</v>
      </c>
      <c r="C154" s="72" t="s">
        <v>26</v>
      </c>
      <c r="D154" s="72">
        <v>1</v>
      </c>
      <c r="E154" s="73" t="s">
        <v>27</v>
      </c>
      <c r="F154" s="72" t="s">
        <v>28</v>
      </c>
      <c r="G154" s="72" t="s">
        <v>29</v>
      </c>
      <c r="H154" s="74" t="s">
        <v>538</v>
      </c>
      <c r="I154" s="72" t="s">
        <v>539</v>
      </c>
      <c r="J154" s="72">
        <v>7611573757</v>
      </c>
      <c r="K154" s="90" t="s">
        <v>565</v>
      </c>
      <c r="L154" s="90" t="s">
        <v>310</v>
      </c>
      <c r="M154" s="90" t="s">
        <v>86</v>
      </c>
      <c r="N154" s="90" t="s">
        <v>27</v>
      </c>
      <c r="O154" s="91" t="s">
        <v>28</v>
      </c>
      <c r="P154" s="91">
        <v>133606073</v>
      </c>
      <c r="Q154" s="73" t="s">
        <v>566</v>
      </c>
      <c r="R154" s="91">
        <v>56212648</v>
      </c>
      <c r="S154" s="75">
        <v>25</v>
      </c>
      <c r="T154" s="72" t="s">
        <v>35</v>
      </c>
      <c r="U154" s="12">
        <f t="shared" si="11"/>
        <v>60024</v>
      </c>
      <c r="V154" s="92"/>
      <c r="W154" s="92"/>
      <c r="X154" s="92">
        <v>60024</v>
      </c>
      <c r="Y154" s="72"/>
      <c r="Z154" s="72" t="s">
        <v>565</v>
      </c>
      <c r="AA154" s="93"/>
    </row>
    <row r="155" spans="1:27" ht="25.5" x14ac:dyDescent="0.25">
      <c r="A155" s="10">
        <v>151</v>
      </c>
      <c r="B155" s="72" t="s">
        <v>25</v>
      </c>
      <c r="C155" s="72" t="s">
        <v>26</v>
      </c>
      <c r="D155" s="72">
        <v>1</v>
      </c>
      <c r="E155" s="73" t="s">
        <v>27</v>
      </c>
      <c r="F155" s="72" t="s">
        <v>28</v>
      </c>
      <c r="G155" s="72" t="s">
        <v>29</v>
      </c>
      <c r="H155" s="74" t="s">
        <v>538</v>
      </c>
      <c r="I155" s="72" t="s">
        <v>539</v>
      </c>
      <c r="J155" s="72">
        <v>7611573757</v>
      </c>
      <c r="K155" s="90" t="s">
        <v>567</v>
      </c>
      <c r="L155" s="90" t="s">
        <v>568</v>
      </c>
      <c r="M155" s="90" t="s">
        <v>86</v>
      </c>
      <c r="N155" s="90" t="s">
        <v>27</v>
      </c>
      <c r="O155" s="91" t="s">
        <v>28</v>
      </c>
      <c r="P155" s="91">
        <v>131011157</v>
      </c>
      <c r="Q155" s="73" t="s">
        <v>569</v>
      </c>
      <c r="R155" s="91">
        <v>14240614</v>
      </c>
      <c r="S155" s="75">
        <v>10</v>
      </c>
      <c r="T155" s="72" t="s">
        <v>35</v>
      </c>
      <c r="U155" s="12">
        <f t="shared" si="11"/>
        <v>5352</v>
      </c>
      <c r="V155" s="92"/>
      <c r="W155" s="92"/>
      <c r="X155" s="92">
        <v>5352</v>
      </c>
      <c r="Y155" s="72"/>
      <c r="Z155" s="72" t="s">
        <v>567</v>
      </c>
      <c r="AA155" s="93"/>
    </row>
    <row r="156" spans="1:27" ht="25.5" x14ac:dyDescent="0.25">
      <c r="A156" s="10">
        <v>152</v>
      </c>
      <c r="B156" s="72" t="s">
        <v>25</v>
      </c>
      <c r="C156" s="72" t="s">
        <v>26</v>
      </c>
      <c r="D156" s="72">
        <v>1</v>
      </c>
      <c r="E156" s="73" t="s">
        <v>27</v>
      </c>
      <c r="F156" s="72" t="s">
        <v>28</v>
      </c>
      <c r="G156" s="72" t="s">
        <v>29</v>
      </c>
      <c r="H156" s="74" t="s">
        <v>538</v>
      </c>
      <c r="I156" s="72" t="s">
        <v>539</v>
      </c>
      <c r="J156" s="72">
        <v>7611573757</v>
      </c>
      <c r="K156" s="90" t="s">
        <v>567</v>
      </c>
      <c r="L156" s="90" t="s">
        <v>570</v>
      </c>
      <c r="M156" s="90" t="s">
        <v>86</v>
      </c>
      <c r="N156" s="90" t="s">
        <v>27</v>
      </c>
      <c r="O156" s="91" t="s">
        <v>28</v>
      </c>
      <c r="P156" s="91">
        <v>131011158</v>
      </c>
      <c r="Q156" s="73" t="s">
        <v>571</v>
      </c>
      <c r="R156" s="91">
        <v>30391637</v>
      </c>
      <c r="S156" s="75">
        <v>10</v>
      </c>
      <c r="T156" s="72" t="s">
        <v>35</v>
      </c>
      <c r="U156" s="12">
        <f t="shared" si="11"/>
        <v>1678</v>
      </c>
      <c r="V156" s="92"/>
      <c r="W156" s="92"/>
      <c r="X156" s="92">
        <v>1678</v>
      </c>
      <c r="Y156" s="72"/>
      <c r="Z156" s="72" t="s">
        <v>567</v>
      </c>
      <c r="AA156" s="93"/>
    </row>
    <row r="157" spans="1:27" ht="25.5" x14ac:dyDescent="0.25">
      <c r="A157" s="10">
        <v>153</v>
      </c>
      <c r="B157" s="72" t="s">
        <v>25</v>
      </c>
      <c r="C157" s="72" t="s">
        <v>26</v>
      </c>
      <c r="D157" s="72">
        <v>1</v>
      </c>
      <c r="E157" s="73" t="s">
        <v>27</v>
      </c>
      <c r="F157" s="72" t="s">
        <v>28</v>
      </c>
      <c r="G157" s="72" t="s">
        <v>29</v>
      </c>
      <c r="H157" s="74" t="s">
        <v>538</v>
      </c>
      <c r="I157" s="72" t="s">
        <v>539</v>
      </c>
      <c r="J157" s="72">
        <v>7611573757</v>
      </c>
      <c r="K157" s="90" t="s">
        <v>567</v>
      </c>
      <c r="L157" s="90" t="s">
        <v>94</v>
      </c>
      <c r="M157" s="90" t="s">
        <v>86</v>
      </c>
      <c r="N157" s="90" t="s">
        <v>27</v>
      </c>
      <c r="O157" s="91" t="s">
        <v>28</v>
      </c>
      <c r="P157" s="91">
        <v>131011159</v>
      </c>
      <c r="Q157" s="73" t="s">
        <v>572</v>
      </c>
      <c r="R157" s="91">
        <v>56129345</v>
      </c>
      <c r="S157" s="75">
        <v>25</v>
      </c>
      <c r="T157" s="72" t="s">
        <v>35</v>
      </c>
      <c r="U157" s="12">
        <f t="shared" si="11"/>
        <v>24383</v>
      </c>
      <c r="V157" s="92"/>
      <c r="W157" s="92"/>
      <c r="X157" s="92">
        <v>24383</v>
      </c>
      <c r="Y157" s="72"/>
      <c r="Z157" s="72" t="s">
        <v>567</v>
      </c>
      <c r="AA157" s="93"/>
    </row>
    <row r="158" spans="1:27" ht="25.5" x14ac:dyDescent="0.25">
      <c r="A158" s="10">
        <v>154</v>
      </c>
      <c r="B158" s="72" t="s">
        <v>25</v>
      </c>
      <c r="C158" s="72" t="s">
        <v>26</v>
      </c>
      <c r="D158" s="72">
        <v>1</v>
      </c>
      <c r="E158" s="73" t="s">
        <v>27</v>
      </c>
      <c r="F158" s="72" t="s">
        <v>28</v>
      </c>
      <c r="G158" s="72" t="s">
        <v>29</v>
      </c>
      <c r="H158" s="74" t="s">
        <v>538</v>
      </c>
      <c r="I158" s="72" t="s">
        <v>539</v>
      </c>
      <c r="J158" s="72">
        <v>7611573757</v>
      </c>
      <c r="K158" s="90" t="s">
        <v>565</v>
      </c>
      <c r="L158" s="90" t="s">
        <v>283</v>
      </c>
      <c r="M158" s="90" t="s">
        <v>86</v>
      </c>
      <c r="N158" s="90" t="s">
        <v>27</v>
      </c>
      <c r="O158" s="91" t="s">
        <v>28</v>
      </c>
      <c r="P158" s="91">
        <v>133612098</v>
      </c>
      <c r="Q158" s="95" t="s">
        <v>573</v>
      </c>
      <c r="R158" s="91">
        <v>56129369</v>
      </c>
      <c r="S158" s="75">
        <v>25</v>
      </c>
      <c r="T158" s="72" t="s">
        <v>35</v>
      </c>
      <c r="U158" s="12">
        <f t="shared" si="11"/>
        <v>410</v>
      </c>
      <c r="V158" s="92"/>
      <c r="W158" s="92"/>
      <c r="X158" s="92">
        <v>410</v>
      </c>
      <c r="Y158" s="72"/>
      <c r="Z158" s="72" t="s">
        <v>565</v>
      </c>
      <c r="AA158" s="93"/>
    </row>
    <row r="159" spans="1:27" ht="25.5" x14ac:dyDescent="0.25">
      <c r="A159" s="10">
        <v>155</v>
      </c>
      <c r="B159" s="72" t="s">
        <v>25</v>
      </c>
      <c r="C159" s="72" t="s">
        <v>26</v>
      </c>
      <c r="D159" s="72">
        <v>1</v>
      </c>
      <c r="E159" s="73" t="s">
        <v>27</v>
      </c>
      <c r="F159" s="72" t="s">
        <v>28</v>
      </c>
      <c r="G159" s="72" t="s">
        <v>29</v>
      </c>
      <c r="H159" s="74" t="s">
        <v>538</v>
      </c>
      <c r="I159" s="72" t="s">
        <v>539</v>
      </c>
      <c r="J159" s="72">
        <v>7611573757</v>
      </c>
      <c r="K159" s="90" t="s">
        <v>565</v>
      </c>
      <c r="L159" s="90" t="s">
        <v>296</v>
      </c>
      <c r="M159" s="90" t="s">
        <v>86</v>
      </c>
      <c r="N159" s="90" t="s">
        <v>27</v>
      </c>
      <c r="O159" s="91" t="s">
        <v>28</v>
      </c>
      <c r="P159" s="91">
        <v>133017105</v>
      </c>
      <c r="Q159" s="73" t="s">
        <v>574</v>
      </c>
      <c r="R159" s="91">
        <v>1899676</v>
      </c>
      <c r="S159" s="75">
        <v>20</v>
      </c>
      <c r="T159" s="72" t="s">
        <v>35</v>
      </c>
      <c r="U159" s="12">
        <f t="shared" si="11"/>
        <v>24550</v>
      </c>
      <c r="V159" s="92"/>
      <c r="W159" s="92"/>
      <c r="X159" s="92">
        <v>24550</v>
      </c>
      <c r="Y159" s="72"/>
      <c r="Z159" s="72" t="s">
        <v>565</v>
      </c>
      <c r="AA159" s="93"/>
    </row>
    <row r="160" spans="1:27" ht="25.5" x14ac:dyDescent="0.25">
      <c r="A160" s="10">
        <v>156</v>
      </c>
      <c r="B160" s="72" t="s">
        <v>25</v>
      </c>
      <c r="C160" s="72" t="s">
        <v>26</v>
      </c>
      <c r="D160" s="72">
        <v>1</v>
      </c>
      <c r="E160" s="73" t="s">
        <v>27</v>
      </c>
      <c r="F160" s="72" t="s">
        <v>28</v>
      </c>
      <c r="G160" s="72" t="s">
        <v>29</v>
      </c>
      <c r="H160" s="74" t="s">
        <v>538</v>
      </c>
      <c r="I160" s="72" t="s">
        <v>539</v>
      </c>
      <c r="J160" s="72">
        <v>7611573757</v>
      </c>
      <c r="K160" s="90" t="s">
        <v>565</v>
      </c>
      <c r="L160" s="90" t="s">
        <v>46</v>
      </c>
      <c r="M160" s="90" t="s">
        <v>86</v>
      </c>
      <c r="N160" s="90" t="s">
        <v>27</v>
      </c>
      <c r="O160" s="91" t="s">
        <v>28</v>
      </c>
      <c r="P160" s="91">
        <v>133635106</v>
      </c>
      <c r="Q160" s="73" t="s">
        <v>575</v>
      </c>
      <c r="R160" s="91">
        <v>56212647</v>
      </c>
      <c r="S160" s="75">
        <v>26</v>
      </c>
      <c r="T160" s="72" t="s">
        <v>35</v>
      </c>
      <c r="U160" s="12">
        <f t="shared" si="11"/>
        <v>172800</v>
      </c>
      <c r="V160" s="92"/>
      <c r="W160" s="92"/>
      <c r="X160" s="92">
        <v>172800</v>
      </c>
      <c r="Y160" s="72"/>
      <c r="Z160" s="72" t="s">
        <v>565</v>
      </c>
      <c r="AA160" s="93"/>
    </row>
    <row r="161" spans="1:27" ht="25.5" x14ac:dyDescent="0.25">
      <c r="A161" s="10">
        <v>157</v>
      </c>
      <c r="B161" s="72" t="s">
        <v>25</v>
      </c>
      <c r="C161" s="72" t="s">
        <v>26</v>
      </c>
      <c r="D161" s="72">
        <v>1</v>
      </c>
      <c r="E161" s="73" t="s">
        <v>27</v>
      </c>
      <c r="F161" s="72" t="s">
        <v>28</v>
      </c>
      <c r="G161" s="72" t="s">
        <v>29</v>
      </c>
      <c r="H161" s="74" t="s">
        <v>538</v>
      </c>
      <c r="I161" s="72" t="s">
        <v>539</v>
      </c>
      <c r="J161" s="72">
        <v>7611573757</v>
      </c>
      <c r="K161" s="90" t="s">
        <v>567</v>
      </c>
      <c r="L161" s="90" t="s">
        <v>576</v>
      </c>
      <c r="M161" s="90" t="s">
        <v>86</v>
      </c>
      <c r="N161" s="90" t="s">
        <v>27</v>
      </c>
      <c r="O161" s="91" t="s">
        <v>28</v>
      </c>
      <c r="P161" s="91">
        <v>131317068</v>
      </c>
      <c r="Q161" s="73" t="s">
        <v>577</v>
      </c>
      <c r="R161" s="91">
        <v>14264487</v>
      </c>
      <c r="S161" s="75">
        <v>5</v>
      </c>
      <c r="T161" s="72" t="s">
        <v>35</v>
      </c>
      <c r="U161" s="12">
        <f t="shared" si="11"/>
        <v>1594</v>
      </c>
      <c r="V161" s="92"/>
      <c r="W161" s="92"/>
      <c r="X161" s="92">
        <v>1594</v>
      </c>
      <c r="Y161" s="72"/>
      <c r="Z161" s="72" t="s">
        <v>567</v>
      </c>
      <c r="AA161" s="93"/>
    </row>
    <row r="162" spans="1:27" ht="25.5" x14ac:dyDescent="0.25">
      <c r="A162" s="10">
        <v>158</v>
      </c>
      <c r="B162" s="72" t="s">
        <v>25</v>
      </c>
      <c r="C162" s="72" t="s">
        <v>26</v>
      </c>
      <c r="D162" s="72">
        <v>1</v>
      </c>
      <c r="E162" s="73" t="s">
        <v>27</v>
      </c>
      <c r="F162" s="72" t="s">
        <v>28</v>
      </c>
      <c r="G162" s="72" t="s">
        <v>29</v>
      </c>
      <c r="H162" s="74" t="s">
        <v>538</v>
      </c>
      <c r="I162" s="72" t="s">
        <v>539</v>
      </c>
      <c r="J162" s="72">
        <v>7611573757</v>
      </c>
      <c r="K162" s="90" t="s">
        <v>578</v>
      </c>
      <c r="L162" s="90" t="s">
        <v>356</v>
      </c>
      <c r="M162" s="90" t="s">
        <v>86</v>
      </c>
      <c r="N162" s="90" t="s">
        <v>27</v>
      </c>
      <c r="O162" s="91" t="s">
        <v>28</v>
      </c>
      <c r="P162" s="91">
        <v>133628069</v>
      </c>
      <c r="Q162" s="73" t="s">
        <v>579</v>
      </c>
      <c r="R162" s="91" t="s">
        <v>580</v>
      </c>
      <c r="S162" s="75">
        <v>21</v>
      </c>
      <c r="T162" s="72" t="s">
        <v>35</v>
      </c>
      <c r="U162" s="12">
        <f t="shared" si="11"/>
        <v>34200</v>
      </c>
      <c r="V162" s="92"/>
      <c r="W162" s="92"/>
      <c r="X162" s="92">
        <v>34200</v>
      </c>
      <c r="Y162" s="72"/>
      <c r="Z162" s="72" t="s">
        <v>578</v>
      </c>
      <c r="AA162" s="93"/>
    </row>
    <row r="163" spans="1:27" ht="25.5" x14ac:dyDescent="0.25">
      <c r="A163" s="10">
        <v>159</v>
      </c>
      <c r="B163" s="72" t="s">
        <v>25</v>
      </c>
      <c r="C163" s="72" t="s">
        <v>26</v>
      </c>
      <c r="D163" s="72">
        <v>1</v>
      </c>
      <c r="E163" s="73" t="s">
        <v>27</v>
      </c>
      <c r="F163" s="72" t="s">
        <v>28</v>
      </c>
      <c r="G163" s="72" t="s">
        <v>29</v>
      </c>
      <c r="H163" s="74" t="s">
        <v>538</v>
      </c>
      <c r="I163" s="72" t="s">
        <v>539</v>
      </c>
      <c r="J163" s="72">
        <v>7611573757</v>
      </c>
      <c r="K163" s="90" t="s">
        <v>581</v>
      </c>
      <c r="L163" s="90" t="s">
        <v>109</v>
      </c>
      <c r="M163" s="90">
        <v>20</v>
      </c>
      <c r="N163" s="90" t="s">
        <v>27</v>
      </c>
      <c r="O163" s="91" t="s">
        <v>28</v>
      </c>
      <c r="P163" s="91">
        <v>132423002</v>
      </c>
      <c r="Q163" s="73" t="s">
        <v>582</v>
      </c>
      <c r="R163" s="91">
        <v>60803933</v>
      </c>
      <c r="S163" s="75">
        <v>195</v>
      </c>
      <c r="T163" s="72" t="s">
        <v>583</v>
      </c>
      <c r="U163" s="12">
        <f t="shared" si="11"/>
        <v>842000</v>
      </c>
      <c r="V163" s="92"/>
      <c r="W163" s="92"/>
      <c r="X163" s="92">
        <v>842000</v>
      </c>
      <c r="Y163" s="72"/>
      <c r="Z163" s="72" t="s">
        <v>581</v>
      </c>
      <c r="AA163" s="93"/>
    </row>
    <row r="164" spans="1:27" ht="25.5" x14ac:dyDescent="0.25">
      <c r="A164" s="10">
        <v>160</v>
      </c>
      <c r="B164" s="72" t="s">
        <v>25</v>
      </c>
      <c r="C164" s="72" t="s">
        <v>26</v>
      </c>
      <c r="D164" s="72">
        <v>1</v>
      </c>
      <c r="E164" s="73" t="s">
        <v>27</v>
      </c>
      <c r="F164" s="72" t="s">
        <v>28</v>
      </c>
      <c r="G164" s="72" t="s">
        <v>29</v>
      </c>
      <c r="H164" s="74" t="s">
        <v>538</v>
      </c>
      <c r="I164" s="72" t="s">
        <v>539</v>
      </c>
      <c r="J164" s="72">
        <v>7611573757</v>
      </c>
      <c r="K164" s="90" t="s">
        <v>584</v>
      </c>
      <c r="L164" s="90" t="s">
        <v>585</v>
      </c>
      <c r="M164" s="90" t="s">
        <v>586</v>
      </c>
      <c r="N164" s="90" t="s">
        <v>27</v>
      </c>
      <c r="O164" s="91" t="s">
        <v>28</v>
      </c>
      <c r="P164" s="91">
        <v>130771279</v>
      </c>
      <c r="Q164" s="73" t="s">
        <v>587</v>
      </c>
      <c r="R164" s="91">
        <v>26672307</v>
      </c>
      <c r="S164" s="75">
        <v>3</v>
      </c>
      <c r="T164" s="72" t="s">
        <v>35</v>
      </c>
      <c r="U164" s="12">
        <f t="shared" si="11"/>
        <v>1140</v>
      </c>
      <c r="V164" s="92"/>
      <c r="W164" s="92"/>
      <c r="X164" s="92">
        <v>1140</v>
      </c>
      <c r="Y164" s="72"/>
      <c r="Z164" s="72" t="s">
        <v>584</v>
      </c>
      <c r="AA164" s="93"/>
    </row>
    <row r="165" spans="1:27" ht="25.5" x14ac:dyDescent="0.25">
      <c r="A165" s="10">
        <v>161</v>
      </c>
      <c r="B165" s="72" t="s">
        <v>25</v>
      </c>
      <c r="C165" s="72" t="s">
        <v>26</v>
      </c>
      <c r="D165" s="72">
        <v>1</v>
      </c>
      <c r="E165" s="73" t="s">
        <v>27</v>
      </c>
      <c r="F165" s="72" t="s">
        <v>28</v>
      </c>
      <c r="G165" s="72" t="s">
        <v>29</v>
      </c>
      <c r="H165" s="74" t="s">
        <v>538</v>
      </c>
      <c r="I165" s="72" t="s">
        <v>539</v>
      </c>
      <c r="J165" s="72">
        <v>7611573757</v>
      </c>
      <c r="K165" s="90" t="s">
        <v>588</v>
      </c>
      <c r="L165" s="90" t="s">
        <v>589</v>
      </c>
      <c r="M165" s="90" t="s">
        <v>86</v>
      </c>
      <c r="N165" s="90" t="s">
        <v>27</v>
      </c>
      <c r="O165" s="91" t="s">
        <v>28</v>
      </c>
      <c r="P165" s="91">
        <v>131011154</v>
      </c>
      <c r="Q165" s="73" t="s">
        <v>590</v>
      </c>
      <c r="R165" s="91">
        <v>13493926</v>
      </c>
      <c r="S165" s="75">
        <v>1</v>
      </c>
      <c r="T165" s="72" t="s">
        <v>35</v>
      </c>
      <c r="U165" s="12">
        <f t="shared" si="11"/>
        <v>736</v>
      </c>
      <c r="V165" s="92"/>
      <c r="W165" s="92"/>
      <c r="X165" s="92">
        <v>736</v>
      </c>
      <c r="Y165" s="72"/>
      <c r="Z165" s="72" t="s">
        <v>588</v>
      </c>
      <c r="AA165" s="93"/>
    </row>
    <row r="166" spans="1:27" ht="25.5" x14ac:dyDescent="0.25">
      <c r="A166" s="10">
        <v>162</v>
      </c>
      <c r="B166" s="72" t="s">
        <v>25</v>
      </c>
      <c r="C166" s="72" t="s">
        <v>26</v>
      </c>
      <c r="D166" s="72">
        <v>1</v>
      </c>
      <c r="E166" s="73" t="s">
        <v>27</v>
      </c>
      <c r="F166" s="72" t="s">
        <v>28</v>
      </c>
      <c r="G166" s="72" t="s">
        <v>29</v>
      </c>
      <c r="H166" s="74" t="s">
        <v>538</v>
      </c>
      <c r="I166" s="72" t="s">
        <v>539</v>
      </c>
      <c r="J166" s="72">
        <v>7611573757</v>
      </c>
      <c r="K166" s="90" t="s">
        <v>591</v>
      </c>
      <c r="L166" s="90" t="s">
        <v>144</v>
      </c>
      <c r="M166" s="90" t="s">
        <v>86</v>
      </c>
      <c r="N166" s="90" t="s">
        <v>27</v>
      </c>
      <c r="O166" s="91" t="s">
        <v>28</v>
      </c>
      <c r="P166" s="91">
        <v>131011153</v>
      </c>
      <c r="Q166" s="73" t="s">
        <v>592</v>
      </c>
      <c r="R166" s="91">
        <v>94804767</v>
      </c>
      <c r="S166" s="75">
        <v>7</v>
      </c>
      <c r="T166" s="72" t="s">
        <v>35</v>
      </c>
      <c r="U166" s="12">
        <f t="shared" si="11"/>
        <v>380</v>
      </c>
      <c r="V166" s="92"/>
      <c r="W166" s="92"/>
      <c r="X166" s="92">
        <v>380</v>
      </c>
      <c r="Y166" s="72"/>
      <c r="Z166" s="72" t="s">
        <v>591</v>
      </c>
      <c r="AA166" s="93"/>
    </row>
    <row r="167" spans="1:27" ht="25.5" x14ac:dyDescent="0.25">
      <c r="A167" s="10">
        <v>163</v>
      </c>
      <c r="B167" s="72" t="s">
        <v>25</v>
      </c>
      <c r="C167" s="72" t="s">
        <v>26</v>
      </c>
      <c r="D167" s="72">
        <v>1</v>
      </c>
      <c r="E167" s="73" t="s">
        <v>27</v>
      </c>
      <c r="F167" s="72" t="s">
        <v>28</v>
      </c>
      <c r="G167" s="72" t="s">
        <v>29</v>
      </c>
      <c r="H167" s="74" t="s">
        <v>538</v>
      </c>
      <c r="I167" s="72" t="s">
        <v>539</v>
      </c>
      <c r="J167" s="72">
        <v>7611573757</v>
      </c>
      <c r="K167" s="90" t="s">
        <v>591</v>
      </c>
      <c r="L167" s="90" t="s">
        <v>262</v>
      </c>
      <c r="M167" s="90" t="s">
        <v>86</v>
      </c>
      <c r="N167" s="90" t="s">
        <v>27</v>
      </c>
      <c r="O167" s="91" t="s">
        <v>28</v>
      </c>
      <c r="P167" s="91">
        <v>131011152</v>
      </c>
      <c r="Q167" s="73" t="s">
        <v>593</v>
      </c>
      <c r="R167" s="91">
        <v>94358600</v>
      </c>
      <c r="S167" s="75">
        <v>7</v>
      </c>
      <c r="T167" s="72" t="s">
        <v>35</v>
      </c>
      <c r="U167" s="12">
        <f t="shared" si="11"/>
        <v>1250</v>
      </c>
      <c r="V167" s="92"/>
      <c r="W167" s="92"/>
      <c r="X167" s="92">
        <v>1250</v>
      </c>
      <c r="Y167" s="72"/>
      <c r="Z167" s="72" t="s">
        <v>591</v>
      </c>
      <c r="AA167" s="93"/>
    </row>
    <row r="168" spans="1:27" ht="25.5" x14ac:dyDescent="0.25">
      <c r="A168" s="10">
        <v>164</v>
      </c>
      <c r="B168" s="72" t="s">
        <v>25</v>
      </c>
      <c r="C168" s="72" t="s">
        <v>26</v>
      </c>
      <c r="D168" s="72">
        <v>1</v>
      </c>
      <c r="E168" s="73" t="s">
        <v>27</v>
      </c>
      <c r="F168" s="72" t="s">
        <v>28</v>
      </c>
      <c r="G168" s="72" t="s">
        <v>29</v>
      </c>
      <c r="H168" s="74" t="s">
        <v>538</v>
      </c>
      <c r="I168" s="72" t="s">
        <v>539</v>
      </c>
      <c r="J168" s="72">
        <v>7611573757</v>
      </c>
      <c r="K168" s="90" t="s">
        <v>591</v>
      </c>
      <c r="L168" s="90" t="s">
        <v>98</v>
      </c>
      <c r="M168" s="90" t="s">
        <v>86</v>
      </c>
      <c r="N168" s="90" t="s">
        <v>27</v>
      </c>
      <c r="O168" s="91" t="s">
        <v>28</v>
      </c>
      <c r="P168" s="91">
        <v>131011151</v>
      </c>
      <c r="Q168" s="73" t="s">
        <v>594</v>
      </c>
      <c r="R168" s="91">
        <v>56401146</v>
      </c>
      <c r="S168" s="75">
        <v>22</v>
      </c>
      <c r="T168" s="72" t="s">
        <v>42</v>
      </c>
      <c r="U168" s="12"/>
      <c r="V168" s="12">
        <f>X168*0.35</f>
        <v>19250</v>
      </c>
      <c r="W168" s="12">
        <f>X168-V168</f>
        <v>35750</v>
      </c>
      <c r="X168" s="92">
        <v>55000</v>
      </c>
      <c r="Y168" s="72"/>
      <c r="Z168" s="72" t="s">
        <v>591</v>
      </c>
      <c r="AA168" s="93"/>
    </row>
    <row r="169" spans="1:27" ht="51" x14ac:dyDescent="0.25">
      <c r="A169" s="10">
        <v>165</v>
      </c>
      <c r="B169" s="72" t="s">
        <v>25</v>
      </c>
      <c r="C169" s="72" t="s">
        <v>26</v>
      </c>
      <c r="D169" s="72">
        <v>1</v>
      </c>
      <c r="E169" s="73" t="s">
        <v>27</v>
      </c>
      <c r="F169" s="72" t="s">
        <v>28</v>
      </c>
      <c r="G169" s="72" t="s">
        <v>29</v>
      </c>
      <c r="H169" s="74" t="s">
        <v>538</v>
      </c>
      <c r="I169" s="72" t="s">
        <v>539</v>
      </c>
      <c r="J169" s="72">
        <v>7611573757</v>
      </c>
      <c r="K169" s="90" t="s">
        <v>443</v>
      </c>
      <c r="L169" s="90" t="s">
        <v>286</v>
      </c>
      <c r="M169" s="90" t="s">
        <v>595</v>
      </c>
      <c r="N169" s="90" t="s">
        <v>27</v>
      </c>
      <c r="O169" s="91" t="s">
        <v>28</v>
      </c>
      <c r="P169" s="91">
        <v>133612097</v>
      </c>
      <c r="Q169" s="73" t="s">
        <v>596</v>
      </c>
      <c r="R169" s="91">
        <v>30991019</v>
      </c>
      <c r="S169" s="75">
        <v>5</v>
      </c>
      <c r="T169" s="72" t="s">
        <v>35</v>
      </c>
      <c r="U169" s="12">
        <f>X169</f>
        <v>228</v>
      </c>
      <c r="V169" s="92"/>
      <c r="W169" s="92"/>
      <c r="X169" s="92">
        <v>228</v>
      </c>
      <c r="Y169" s="33" t="s">
        <v>597</v>
      </c>
      <c r="Z169" s="72" t="s">
        <v>443</v>
      </c>
      <c r="AA169" s="93"/>
    </row>
    <row r="170" spans="1:27" ht="25.5" x14ac:dyDescent="0.25">
      <c r="A170" s="10">
        <v>166</v>
      </c>
      <c r="B170" s="72" t="s">
        <v>25</v>
      </c>
      <c r="C170" s="72" t="s">
        <v>26</v>
      </c>
      <c r="D170" s="72">
        <v>1</v>
      </c>
      <c r="E170" s="73" t="s">
        <v>27</v>
      </c>
      <c r="F170" s="72" t="s">
        <v>28</v>
      </c>
      <c r="G170" s="72" t="s">
        <v>29</v>
      </c>
      <c r="H170" s="74" t="s">
        <v>538</v>
      </c>
      <c r="I170" s="72" t="s">
        <v>539</v>
      </c>
      <c r="J170" s="72">
        <v>7611573757</v>
      </c>
      <c r="K170" s="90" t="s">
        <v>598</v>
      </c>
      <c r="L170" s="90" t="s">
        <v>317</v>
      </c>
      <c r="M170" s="90" t="s">
        <v>86</v>
      </c>
      <c r="N170" s="90" t="s">
        <v>27</v>
      </c>
      <c r="O170" s="91" t="s">
        <v>28</v>
      </c>
      <c r="P170" s="91">
        <v>133632129</v>
      </c>
      <c r="Q170" s="73" t="s">
        <v>599</v>
      </c>
      <c r="R170" s="91">
        <v>96014410</v>
      </c>
      <c r="S170" s="75">
        <v>7</v>
      </c>
      <c r="T170" s="72" t="s">
        <v>35</v>
      </c>
      <c r="U170" s="12">
        <f>X170</f>
        <v>310</v>
      </c>
      <c r="V170" s="92"/>
      <c r="W170" s="92"/>
      <c r="X170" s="92">
        <v>310</v>
      </c>
      <c r="Y170" s="72"/>
      <c r="Z170" s="72" t="s">
        <v>598</v>
      </c>
      <c r="AA170" s="93"/>
    </row>
    <row r="171" spans="1:27" ht="25.5" x14ac:dyDescent="0.25">
      <c r="A171" s="10">
        <v>167</v>
      </c>
      <c r="B171" s="72" t="s">
        <v>25</v>
      </c>
      <c r="C171" s="72" t="s">
        <v>26</v>
      </c>
      <c r="D171" s="72">
        <v>1</v>
      </c>
      <c r="E171" s="73" t="s">
        <v>27</v>
      </c>
      <c r="F171" s="72" t="s">
        <v>28</v>
      </c>
      <c r="G171" s="72" t="s">
        <v>29</v>
      </c>
      <c r="H171" s="74" t="s">
        <v>538</v>
      </c>
      <c r="I171" s="72" t="s">
        <v>539</v>
      </c>
      <c r="J171" s="72">
        <v>7611573757</v>
      </c>
      <c r="K171" s="90" t="s">
        <v>567</v>
      </c>
      <c r="L171" s="90" t="s">
        <v>317</v>
      </c>
      <c r="M171" s="90" t="s">
        <v>600</v>
      </c>
      <c r="N171" s="90" t="s">
        <v>27</v>
      </c>
      <c r="O171" s="91" t="s">
        <v>28</v>
      </c>
      <c r="P171" s="91">
        <v>133632128</v>
      </c>
      <c r="Q171" s="73" t="s">
        <v>601</v>
      </c>
      <c r="R171" s="91">
        <v>94722359</v>
      </c>
      <c r="S171" s="75">
        <v>11</v>
      </c>
      <c r="T171" s="72" t="s">
        <v>42</v>
      </c>
      <c r="U171" s="92"/>
      <c r="V171" s="12">
        <f>X171*0.35</f>
        <v>304.5</v>
      </c>
      <c r="W171" s="12">
        <f>X171-V171</f>
        <v>565.5</v>
      </c>
      <c r="X171" s="92">
        <v>870</v>
      </c>
      <c r="Y171" s="72"/>
      <c r="Z171" s="72" t="s">
        <v>567</v>
      </c>
      <c r="AA171" s="93"/>
    </row>
    <row r="172" spans="1:27" ht="25.5" x14ac:dyDescent="0.25">
      <c r="A172" s="10">
        <v>168</v>
      </c>
      <c r="B172" s="72" t="s">
        <v>25</v>
      </c>
      <c r="C172" s="72" t="s">
        <v>26</v>
      </c>
      <c r="D172" s="72">
        <v>1</v>
      </c>
      <c r="E172" s="73" t="s">
        <v>27</v>
      </c>
      <c r="F172" s="72" t="s">
        <v>28</v>
      </c>
      <c r="G172" s="72" t="s">
        <v>29</v>
      </c>
      <c r="H172" s="74" t="s">
        <v>538</v>
      </c>
      <c r="I172" s="72" t="s">
        <v>539</v>
      </c>
      <c r="J172" s="72">
        <v>7611573757</v>
      </c>
      <c r="K172" s="90" t="s">
        <v>567</v>
      </c>
      <c r="L172" s="90" t="s">
        <v>105</v>
      </c>
      <c r="M172" s="90" t="s">
        <v>86</v>
      </c>
      <c r="N172" s="90" t="s">
        <v>27</v>
      </c>
      <c r="O172" s="91" t="s">
        <v>28</v>
      </c>
      <c r="P172" s="91">
        <v>131011150</v>
      </c>
      <c r="Q172" s="73" t="s">
        <v>602</v>
      </c>
      <c r="R172" s="91">
        <v>72306915</v>
      </c>
      <c r="S172" s="75">
        <v>6</v>
      </c>
      <c r="T172" s="72" t="s">
        <v>35</v>
      </c>
      <c r="U172" s="12">
        <f>X172</f>
        <v>170</v>
      </c>
      <c r="V172" s="92"/>
      <c r="W172" s="92"/>
      <c r="X172" s="92">
        <v>170</v>
      </c>
      <c r="Y172" s="72"/>
      <c r="Z172" s="72" t="s">
        <v>567</v>
      </c>
      <c r="AA172" s="93"/>
    </row>
    <row r="173" spans="1:27" ht="25.5" x14ac:dyDescent="0.25">
      <c r="A173" s="10">
        <v>169</v>
      </c>
      <c r="B173" s="72" t="s">
        <v>25</v>
      </c>
      <c r="C173" s="72" t="s">
        <v>26</v>
      </c>
      <c r="D173" s="72">
        <v>1</v>
      </c>
      <c r="E173" s="73" t="s">
        <v>27</v>
      </c>
      <c r="F173" s="72" t="s">
        <v>28</v>
      </c>
      <c r="G173" s="72" t="s">
        <v>29</v>
      </c>
      <c r="H173" s="74" t="s">
        <v>538</v>
      </c>
      <c r="I173" s="72" t="s">
        <v>539</v>
      </c>
      <c r="J173" s="72">
        <v>7611573757</v>
      </c>
      <c r="K173" s="90" t="s">
        <v>567</v>
      </c>
      <c r="L173" s="90" t="s">
        <v>603</v>
      </c>
      <c r="M173" s="90" t="s">
        <v>604</v>
      </c>
      <c r="N173" s="90" t="s">
        <v>27</v>
      </c>
      <c r="O173" s="91" t="s">
        <v>28</v>
      </c>
      <c r="P173" s="91">
        <v>133612096</v>
      </c>
      <c r="Q173" s="95" t="s">
        <v>605</v>
      </c>
      <c r="R173" s="91">
        <v>72306941</v>
      </c>
      <c r="S173" s="75">
        <v>11</v>
      </c>
      <c r="T173" s="72" t="s">
        <v>35</v>
      </c>
      <c r="U173" s="12">
        <f>X173</f>
        <v>904</v>
      </c>
      <c r="V173" s="92"/>
      <c r="W173" s="92"/>
      <c r="X173" s="92">
        <v>904</v>
      </c>
      <c r="Y173" s="72"/>
      <c r="Z173" s="72" t="s">
        <v>567</v>
      </c>
      <c r="AA173" s="93"/>
    </row>
    <row r="174" spans="1:27" ht="25.5" x14ac:dyDescent="0.25">
      <c r="A174" s="10">
        <v>170</v>
      </c>
      <c r="B174" s="72" t="s">
        <v>25</v>
      </c>
      <c r="C174" s="72" t="s">
        <v>26</v>
      </c>
      <c r="D174" s="72">
        <v>1</v>
      </c>
      <c r="E174" s="73" t="s">
        <v>27</v>
      </c>
      <c r="F174" s="72" t="s">
        <v>28</v>
      </c>
      <c r="G174" s="72" t="s">
        <v>29</v>
      </c>
      <c r="H174" s="74" t="s">
        <v>538</v>
      </c>
      <c r="I174" s="72" t="s">
        <v>539</v>
      </c>
      <c r="J174" s="72">
        <v>7611573757</v>
      </c>
      <c r="K174" s="90" t="s">
        <v>606</v>
      </c>
      <c r="L174" s="90" t="s">
        <v>317</v>
      </c>
      <c r="M174" s="90" t="s">
        <v>607</v>
      </c>
      <c r="N174" s="90" t="s">
        <v>27</v>
      </c>
      <c r="O174" s="91" t="s">
        <v>28</v>
      </c>
      <c r="P174" s="91">
        <v>133632127</v>
      </c>
      <c r="Q174" s="73" t="s">
        <v>608</v>
      </c>
      <c r="R174" s="91">
        <v>57007366</v>
      </c>
      <c r="S174" s="75">
        <v>17</v>
      </c>
      <c r="T174" s="72" t="s">
        <v>42</v>
      </c>
      <c r="U174" s="92"/>
      <c r="V174" s="12">
        <f>X174*0.35</f>
        <v>679</v>
      </c>
      <c r="W174" s="12">
        <f>X174-V174</f>
        <v>1261</v>
      </c>
      <c r="X174" s="92">
        <v>1940</v>
      </c>
      <c r="Y174" s="72"/>
      <c r="Z174" s="72" t="s">
        <v>606</v>
      </c>
      <c r="AA174" s="93"/>
    </row>
    <row r="175" spans="1:27" ht="25.5" x14ac:dyDescent="0.25">
      <c r="A175" s="10">
        <v>171</v>
      </c>
      <c r="B175" s="71" t="s">
        <v>25</v>
      </c>
      <c r="C175" s="71" t="s">
        <v>26</v>
      </c>
      <c r="D175" s="71">
        <v>1</v>
      </c>
      <c r="E175" s="96" t="s">
        <v>420</v>
      </c>
      <c r="F175" s="71" t="s">
        <v>28</v>
      </c>
      <c r="G175" s="71" t="s">
        <v>29</v>
      </c>
      <c r="H175" s="97" t="s">
        <v>538</v>
      </c>
      <c r="I175" s="71" t="s">
        <v>539</v>
      </c>
      <c r="J175" s="71">
        <v>7611573757</v>
      </c>
      <c r="K175" s="71" t="s">
        <v>515</v>
      </c>
      <c r="L175" s="98" t="s">
        <v>245</v>
      </c>
      <c r="M175" s="98" t="s">
        <v>609</v>
      </c>
      <c r="N175" s="98" t="s">
        <v>420</v>
      </c>
      <c r="O175" s="99" t="s">
        <v>28</v>
      </c>
      <c r="P175" s="99" t="s">
        <v>610</v>
      </c>
      <c r="Q175" s="99" t="s">
        <v>611</v>
      </c>
      <c r="R175" s="99" t="s">
        <v>612</v>
      </c>
      <c r="S175" s="98">
        <v>7</v>
      </c>
      <c r="T175" s="71" t="s">
        <v>35</v>
      </c>
      <c r="U175" s="12">
        <f>X175</f>
        <v>600</v>
      </c>
      <c r="V175" s="100"/>
      <c r="W175" s="100"/>
      <c r="X175" s="100">
        <v>600</v>
      </c>
      <c r="Y175" s="71"/>
      <c r="Z175" s="71" t="s">
        <v>519</v>
      </c>
      <c r="AA175" s="93"/>
    </row>
    <row r="176" spans="1:27" ht="25.5" x14ac:dyDescent="0.25">
      <c r="A176" s="10">
        <v>172</v>
      </c>
      <c r="B176" s="71" t="s">
        <v>25</v>
      </c>
      <c r="C176" s="71" t="s">
        <v>26</v>
      </c>
      <c r="D176" s="71">
        <v>1</v>
      </c>
      <c r="E176" s="96" t="s">
        <v>613</v>
      </c>
      <c r="F176" s="71" t="s">
        <v>28</v>
      </c>
      <c r="G176" s="71" t="s">
        <v>29</v>
      </c>
      <c r="H176" s="97" t="s">
        <v>538</v>
      </c>
      <c r="I176" s="71" t="s">
        <v>539</v>
      </c>
      <c r="J176" s="71">
        <v>7611573757</v>
      </c>
      <c r="K176" s="71" t="s">
        <v>515</v>
      </c>
      <c r="L176" s="98" t="s">
        <v>614</v>
      </c>
      <c r="M176" s="98" t="s">
        <v>615</v>
      </c>
      <c r="N176" s="98" t="s">
        <v>613</v>
      </c>
      <c r="O176" s="99" t="s">
        <v>28</v>
      </c>
      <c r="P176" s="99" t="s">
        <v>610</v>
      </c>
      <c r="Q176" s="99" t="s">
        <v>611</v>
      </c>
      <c r="R176" s="99" t="s">
        <v>616</v>
      </c>
      <c r="S176" s="98">
        <v>6</v>
      </c>
      <c r="T176" s="71" t="s">
        <v>35</v>
      </c>
      <c r="U176" s="12">
        <f>X176</f>
        <v>600</v>
      </c>
      <c r="V176" s="100"/>
      <c r="W176" s="100"/>
      <c r="X176" s="100">
        <v>600</v>
      </c>
      <c r="Y176" s="71"/>
      <c r="Z176" s="71" t="s">
        <v>519</v>
      </c>
      <c r="AA176" s="93"/>
    </row>
    <row r="177" spans="1:27" ht="25.5" x14ac:dyDescent="0.25">
      <c r="A177" s="10">
        <v>173</v>
      </c>
      <c r="B177" s="71" t="s">
        <v>25</v>
      </c>
      <c r="C177" s="71" t="s">
        <v>26</v>
      </c>
      <c r="D177" s="71">
        <v>1</v>
      </c>
      <c r="E177" s="96" t="s">
        <v>47</v>
      </c>
      <c r="F177" s="71" t="s">
        <v>28</v>
      </c>
      <c r="G177" s="71" t="s">
        <v>29</v>
      </c>
      <c r="H177" s="97" t="s">
        <v>538</v>
      </c>
      <c r="I177" s="71" t="s">
        <v>539</v>
      </c>
      <c r="J177" s="71">
        <v>7611573757</v>
      </c>
      <c r="K177" s="71" t="s">
        <v>617</v>
      </c>
      <c r="L177" s="98" t="s">
        <v>356</v>
      </c>
      <c r="M177" s="98" t="s">
        <v>618</v>
      </c>
      <c r="N177" s="98" t="s">
        <v>47</v>
      </c>
      <c r="O177" s="99" t="s">
        <v>28</v>
      </c>
      <c r="P177" s="99" t="s">
        <v>619</v>
      </c>
      <c r="Q177" s="99" t="s">
        <v>620</v>
      </c>
      <c r="R177" s="99" t="s">
        <v>621</v>
      </c>
      <c r="S177" s="98">
        <v>14</v>
      </c>
      <c r="T177" s="71" t="s">
        <v>35</v>
      </c>
      <c r="U177" s="12">
        <f>X177</f>
        <v>1000</v>
      </c>
      <c r="V177" s="100"/>
      <c r="W177" s="100"/>
      <c r="X177" s="100">
        <v>1000</v>
      </c>
      <c r="Y177" s="71"/>
      <c r="Z177" s="71" t="s">
        <v>622</v>
      </c>
      <c r="AA177" s="93"/>
    </row>
    <row r="178" spans="1:27" ht="27.6" customHeight="1" x14ac:dyDescent="0.25">
      <c r="A178" s="10">
        <v>174</v>
      </c>
      <c r="B178" s="72" t="s">
        <v>25</v>
      </c>
      <c r="C178" s="72" t="s">
        <v>26</v>
      </c>
      <c r="D178" s="72">
        <v>1</v>
      </c>
      <c r="E178" s="73" t="s">
        <v>27</v>
      </c>
      <c r="F178" s="72" t="s">
        <v>28</v>
      </c>
      <c r="G178" s="72" t="s">
        <v>29</v>
      </c>
      <c r="H178" s="74" t="s">
        <v>538</v>
      </c>
      <c r="I178" s="72" t="s">
        <v>539</v>
      </c>
      <c r="J178" s="72">
        <v>7611573757</v>
      </c>
      <c r="K178" s="90" t="s">
        <v>591</v>
      </c>
      <c r="L178" s="90" t="s">
        <v>541</v>
      </c>
      <c r="M178" s="90" t="s">
        <v>86</v>
      </c>
      <c r="N178" s="90" t="s">
        <v>27</v>
      </c>
      <c r="O178" s="91" t="s">
        <v>28</v>
      </c>
      <c r="P178" s="91">
        <v>131011156</v>
      </c>
      <c r="Q178" s="73" t="s">
        <v>623</v>
      </c>
      <c r="R178" s="91">
        <v>30392883</v>
      </c>
      <c r="S178" s="75">
        <v>16</v>
      </c>
      <c r="T178" s="72" t="s">
        <v>35</v>
      </c>
      <c r="U178" s="12">
        <f>X178</f>
        <v>1820</v>
      </c>
      <c r="V178" s="92"/>
      <c r="W178" s="92"/>
      <c r="X178" s="92">
        <v>1820</v>
      </c>
      <c r="Y178" s="72"/>
      <c r="Z178" s="72" t="s">
        <v>591</v>
      </c>
      <c r="AA178" s="93"/>
    </row>
    <row r="179" spans="1:27" ht="27.6" customHeight="1" x14ac:dyDescent="0.25">
      <c r="A179" s="10">
        <v>175</v>
      </c>
      <c r="B179" s="101" t="s">
        <v>25</v>
      </c>
      <c r="C179" s="101" t="s">
        <v>26</v>
      </c>
      <c r="D179" s="101">
        <v>1</v>
      </c>
      <c r="E179" s="102" t="s">
        <v>27</v>
      </c>
      <c r="F179" s="101" t="s">
        <v>28</v>
      </c>
      <c r="G179" s="101" t="s">
        <v>29</v>
      </c>
      <c r="H179" s="101" t="s">
        <v>538</v>
      </c>
      <c r="I179" s="101" t="s">
        <v>539</v>
      </c>
      <c r="J179" s="101">
        <v>7611573757</v>
      </c>
      <c r="K179" s="103" t="s">
        <v>591</v>
      </c>
      <c r="L179" s="103" t="s">
        <v>28</v>
      </c>
      <c r="M179" s="103" t="s">
        <v>624</v>
      </c>
      <c r="N179" s="103" t="s">
        <v>27</v>
      </c>
      <c r="O179" s="104" t="s">
        <v>28</v>
      </c>
      <c r="P179" s="104" t="s">
        <v>625</v>
      </c>
      <c r="Q179" s="102" t="s">
        <v>626</v>
      </c>
      <c r="R179" s="104" t="s">
        <v>625</v>
      </c>
      <c r="S179" s="105">
        <v>11</v>
      </c>
      <c r="T179" s="106" t="s">
        <v>35</v>
      </c>
      <c r="U179" s="12">
        <f>X179</f>
        <v>1000</v>
      </c>
      <c r="V179" s="107"/>
      <c r="W179" s="107"/>
      <c r="X179" s="107">
        <v>1000</v>
      </c>
      <c r="Y179" s="106"/>
      <c r="Z179" s="108" t="s">
        <v>627</v>
      </c>
      <c r="AA179" s="93"/>
    </row>
    <row r="180" spans="1:27" ht="27.6" customHeight="1" x14ac:dyDescent="0.25">
      <c r="A180" s="10">
        <v>176</v>
      </c>
      <c r="B180" s="109" t="s">
        <v>25</v>
      </c>
      <c r="C180" s="109" t="s">
        <v>26</v>
      </c>
      <c r="D180" s="109">
        <v>1</v>
      </c>
      <c r="E180" s="110" t="s">
        <v>27</v>
      </c>
      <c r="F180" s="111" t="s">
        <v>28</v>
      </c>
      <c r="G180" s="111" t="s">
        <v>29</v>
      </c>
      <c r="H180" s="111" t="s">
        <v>83</v>
      </c>
      <c r="I180" s="111" t="s">
        <v>628</v>
      </c>
      <c r="J180" s="111">
        <v>7611194907</v>
      </c>
      <c r="K180" s="112" t="s">
        <v>629</v>
      </c>
      <c r="L180" s="112" t="s">
        <v>28</v>
      </c>
      <c r="M180" s="112" t="s">
        <v>630</v>
      </c>
      <c r="N180" s="112" t="s">
        <v>27</v>
      </c>
      <c r="O180" s="113" t="s">
        <v>28</v>
      </c>
      <c r="P180" s="113" t="s">
        <v>631</v>
      </c>
      <c r="Q180" s="114" t="s">
        <v>632</v>
      </c>
      <c r="R180" s="113" t="s">
        <v>633</v>
      </c>
      <c r="S180" s="115">
        <v>10</v>
      </c>
      <c r="T180" s="116" t="s">
        <v>42</v>
      </c>
      <c r="U180" s="117"/>
      <c r="V180" s="12">
        <f>X180*0.35</f>
        <v>350</v>
      </c>
      <c r="W180" s="12">
        <f>X180-V180</f>
        <v>650</v>
      </c>
      <c r="X180" s="117">
        <v>1000</v>
      </c>
      <c r="Y180" s="116"/>
      <c r="Z180" s="118" t="s">
        <v>629</v>
      </c>
      <c r="AA180" s="93"/>
    </row>
    <row r="181" spans="1:27" s="123" customFormat="1" ht="27.6" customHeight="1" x14ac:dyDescent="0.25">
      <c r="A181" s="10">
        <v>177</v>
      </c>
      <c r="B181" s="111" t="s">
        <v>25</v>
      </c>
      <c r="C181" s="111" t="s">
        <v>26</v>
      </c>
      <c r="D181" s="119">
        <v>1</v>
      </c>
      <c r="E181" s="120" t="s">
        <v>27</v>
      </c>
      <c r="F181" s="71" t="s">
        <v>28</v>
      </c>
      <c r="G181" s="71" t="s">
        <v>29</v>
      </c>
      <c r="H181" s="71" t="s">
        <v>538</v>
      </c>
      <c r="I181" s="71" t="s">
        <v>539</v>
      </c>
      <c r="J181" s="71">
        <v>7611573757</v>
      </c>
      <c r="K181" s="98" t="s">
        <v>634</v>
      </c>
      <c r="L181" s="98" t="s">
        <v>28</v>
      </c>
      <c r="M181" s="98" t="s">
        <v>517</v>
      </c>
      <c r="N181" s="98" t="s">
        <v>27</v>
      </c>
      <c r="O181" s="99" t="s">
        <v>28</v>
      </c>
      <c r="P181" s="98">
        <v>51</v>
      </c>
      <c r="Q181" s="96" t="s">
        <v>518</v>
      </c>
      <c r="R181" s="99" t="s">
        <v>635</v>
      </c>
      <c r="S181" s="121">
        <v>10</v>
      </c>
      <c r="T181" s="108" t="s">
        <v>35</v>
      </c>
      <c r="U181" s="12">
        <f>X181</f>
        <v>600</v>
      </c>
      <c r="V181" s="122"/>
      <c r="W181" s="122"/>
      <c r="X181" s="122">
        <v>600</v>
      </c>
      <c r="Y181" s="108"/>
      <c r="Z181" s="71" t="s">
        <v>636</v>
      </c>
      <c r="AA181" s="93"/>
    </row>
    <row r="182" spans="1:27" s="123" customFormat="1" ht="27.6" customHeight="1" x14ac:dyDescent="0.25">
      <c r="A182" s="10">
        <v>178</v>
      </c>
      <c r="B182" s="111" t="s">
        <v>25</v>
      </c>
      <c r="C182" s="111" t="s">
        <v>26</v>
      </c>
      <c r="D182" s="124">
        <v>1</v>
      </c>
      <c r="E182" s="125" t="s">
        <v>27</v>
      </c>
      <c r="F182" s="71" t="s">
        <v>28</v>
      </c>
      <c r="G182" s="71" t="s">
        <v>29</v>
      </c>
      <c r="H182" s="71" t="s">
        <v>538</v>
      </c>
      <c r="I182" s="71" t="s">
        <v>539</v>
      </c>
      <c r="J182" s="71">
        <v>7611573757</v>
      </c>
      <c r="K182" s="98" t="s">
        <v>637</v>
      </c>
      <c r="L182" s="98" t="s">
        <v>28</v>
      </c>
      <c r="M182" s="98" t="s">
        <v>638</v>
      </c>
      <c r="N182" s="98" t="s">
        <v>27</v>
      </c>
      <c r="O182" s="99" t="s">
        <v>28</v>
      </c>
      <c r="P182" s="99"/>
      <c r="Q182" s="96" t="s">
        <v>639</v>
      </c>
      <c r="R182" s="99"/>
      <c r="S182" s="121">
        <v>7</v>
      </c>
      <c r="T182" s="108" t="s">
        <v>35</v>
      </c>
      <c r="U182" s="12">
        <f>X182</f>
        <v>600</v>
      </c>
      <c r="V182" s="122"/>
      <c r="W182" s="122"/>
      <c r="X182" s="122">
        <v>600</v>
      </c>
      <c r="Y182" s="108"/>
      <c r="Z182" s="71" t="s">
        <v>637</v>
      </c>
      <c r="AA182" s="93"/>
    </row>
    <row r="183" spans="1:27" s="123" customFormat="1" ht="27.6" customHeight="1" x14ac:dyDescent="0.25">
      <c r="A183" s="10">
        <v>179</v>
      </c>
      <c r="B183" s="111" t="s">
        <v>25</v>
      </c>
      <c r="C183" s="111" t="s">
        <v>26</v>
      </c>
      <c r="D183" s="124">
        <v>1</v>
      </c>
      <c r="E183" s="125" t="s">
        <v>27</v>
      </c>
      <c r="F183" s="71" t="s">
        <v>28</v>
      </c>
      <c r="G183" s="71" t="s">
        <v>29</v>
      </c>
      <c r="H183" s="71" t="s">
        <v>538</v>
      </c>
      <c r="I183" s="71" t="s">
        <v>539</v>
      </c>
      <c r="J183" s="71">
        <v>7611573757</v>
      </c>
      <c r="K183" s="98" t="s">
        <v>640</v>
      </c>
      <c r="L183" s="98" t="s">
        <v>28</v>
      </c>
      <c r="M183" s="98" t="s">
        <v>641</v>
      </c>
      <c r="N183" s="98" t="s">
        <v>27</v>
      </c>
      <c r="O183" s="99" t="s">
        <v>28</v>
      </c>
      <c r="P183" s="99"/>
      <c r="Q183" s="96" t="s">
        <v>642</v>
      </c>
      <c r="R183" s="99"/>
      <c r="S183" s="121">
        <v>7</v>
      </c>
      <c r="T183" s="108" t="s">
        <v>35</v>
      </c>
      <c r="U183" s="12">
        <f>X183</f>
        <v>600</v>
      </c>
      <c r="V183" s="122"/>
      <c r="W183" s="122"/>
      <c r="X183" s="122">
        <v>600</v>
      </c>
      <c r="Y183" s="108"/>
      <c r="Z183" s="71" t="s">
        <v>640</v>
      </c>
      <c r="AA183" s="93"/>
    </row>
    <row r="184" spans="1:27" s="123" customFormat="1" ht="27.6" customHeight="1" x14ac:dyDescent="0.25">
      <c r="A184" s="10">
        <v>180</v>
      </c>
      <c r="B184" s="111" t="s">
        <v>25</v>
      </c>
      <c r="C184" s="126" t="s">
        <v>26</v>
      </c>
      <c r="D184" s="127">
        <v>1</v>
      </c>
      <c r="E184" s="128" t="s">
        <v>27</v>
      </c>
      <c r="F184" s="118" t="s">
        <v>28</v>
      </c>
      <c r="G184" s="118" t="s">
        <v>29</v>
      </c>
      <c r="H184" s="118" t="s">
        <v>538</v>
      </c>
      <c r="I184" s="118" t="s">
        <v>539</v>
      </c>
      <c r="J184" s="118">
        <v>7611573757</v>
      </c>
      <c r="K184" s="129" t="s">
        <v>643</v>
      </c>
      <c r="L184" s="129" t="s">
        <v>28</v>
      </c>
      <c r="M184" s="129" t="s">
        <v>644</v>
      </c>
      <c r="N184" s="129" t="s">
        <v>27</v>
      </c>
      <c r="O184" s="130" t="s">
        <v>28</v>
      </c>
      <c r="P184" s="130"/>
      <c r="Q184" s="131" t="s">
        <v>645</v>
      </c>
      <c r="R184" s="130"/>
      <c r="S184" s="132">
        <v>7</v>
      </c>
      <c r="T184" s="116" t="s">
        <v>35</v>
      </c>
      <c r="U184" s="12">
        <f>X184</f>
        <v>600</v>
      </c>
      <c r="V184" s="117"/>
      <c r="W184" s="117"/>
      <c r="X184" s="117">
        <v>600</v>
      </c>
      <c r="Y184" s="116"/>
      <c r="Z184" s="118" t="s">
        <v>643</v>
      </c>
      <c r="AA184" s="93"/>
    </row>
    <row r="185" spans="1:27" x14ac:dyDescent="0.25">
      <c r="G185" s="133"/>
      <c r="U185" s="134"/>
      <c r="V185" s="134"/>
      <c r="W185" s="134"/>
      <c r="X185" s="134"/>
      <c r="AA185" s="93"/>
    </row>
    <row r="186" spans="1:27" ht="13.9" customHeight="1" x14ac:dyDescent="0.25">
      <c r="A186" s="1" t="s">
        <v>646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7" ht="25.5" x14ac:dyDescent="0.25">
      <c r="A187" s="135" t="s">
        <v>3</v>
      </c>
      <c r="B187" s="135" t="s">
        <v>647</v>
      </c>
      <c r="C187" s="135" t="s">
        <v>5</v>
      </c>
      <c r="D187" s="135" t="s">
        <v>6</v>
      </c>
      <c r="E187" s="136" t="s">
        <v>7</v>
      </c>
      <c r="F187" s="135" t="s">
        <v>8</v>
      </c>
      <c r="G187" s="137" t="s">
        <v>648</v>
      </c>
      <c r="H187" s="138" t="s">
        <v>649</v>
      </c>
      <c r="I187" s="7" t="s">
        <v>11</v>
      </c>
      <c r="J187" s="139"/>
      <c r="K187" s="135" t="s">
        <v>13</v>
      </c>
      <c r="L187" s="135" t="s">
        <v>5</v>
      </c>
      <c r="M187" s="135" t="s">
        <v>6</v>
      </c>
      <c r="N187" s="136" t="s">
        <v>7</v>
      </c>
      <c r="O187" s="136" t="s">
        <v>8</v>
      </c>
      <c r="P187" s="136" t="s">
        <v>14</v>
      </c>
      <c r="Q187" s="140" t="s">
        <v>15</v>
      </c>
      <c r="R187" s="140" t="s">
        <v>16</v>
      </c>
      <c r="S187" s="135" t="s">
        <v>17</v>
      </c>
      <c r="T187" s="135" t="s">
        <v>18</v>
      </c>
      <c r="U187" s="141"/>
      <c r="V187" s="141"/>
      <c r="W187" s="141"/>
      <c r="X187" s="141"/>
      <c r="Y187" s="135"/>
      <c r="Z187" s="135" t="s">
        <v>24</v>
      </c>
    </row>
    <row r="188" spans="1:27" ht="25.5" x14ac:dyDescent="0.25">
      <c r="A188" s="142">
        <v>181</v>
      </c>
      <c r="B188" s="142" t="s">
        <v>650</v>
      </c>
      <c r="C188" s="142" t="s">
        <v>651</v>
      </c>
      <c r="D188" s="142">
        <v>7</v>
      </c>
      <c r="E188" s="143" t="s">
        <v>27</v>
      </c>
      <c r="F188" s="142" t="s">
        <v>28</v>
      </c>
      <c r="G188" s="142" t="s">
        <v>652</v>
      </c>
      <c r="H188" s="144" t="s">
        <v>653</v>
      </c>
      <c r="I188" s="142" t="s">
        <v>654</v>
      </c>
      <c r="J188" s="144" t="s">
        <v>86</v>
      </c>
      <c r="K188" s="144" t="s">
        <v>653</v>
      </c>
      <c r="L188" s="142" t="s">
        <v>105</v>
      </c>
      <c r="M188" s="142">
        <v>7</v>
      </c>
      <c r="N188" s="143" t="s">
        <v>27</v>
      </c>
      <c r="O188" s="143" t="s">
        <v>28</v>
      </c>
      <c r="P188" s="143">
        <v>131310079</v>
      </c>
      <c r="Q188" s="143" t="s">
        <v>655</v>
      </c>
      <c r="R188" s="143" t="s">
        <v>656</v>
      </c>
      <c r="S188" s="142">
        <v>35</v>
      </c>
      <c r="T188" s="142" t="s">
        <v>42</v>
      </c>
      <c r="U188" s="145"/>
      <c r="V188" s="12">
        <f>X188*0.35</f>
        <v>1052.0999999999999</v>
      </c>
      <c r="W188" s="12">
        <f>X188-V188</f>
        <v>1953.9</v>
      </c>
      <c r="X188" s="145">
        <v>3006</v>
      </c>
      <c r="Y188" s="142"/>
      <c r="Z188" s="142" t="s">
        <v>657</v>
      </c>
    </row>
    <row r="189" spans="1:27" x14ac:dyDescent="0.25">
      <c r="A189" s="146"/>
      <c r="B189" s="146"/>
      <c r="C189" s="146"/>
      <c r="D189" s="146"/>
      <c r="E189" s="147"/>
      <c r="F189" s="146"/>
      <c r="G189" s="146"/>
      <c r="H189" s="146"/>
      <c r="I189" s="146"/>
      <c r="J189" s="146"/>
      <c r="K189" s="146"/>
      <c r="L189" s="146"/>
      <c r="M189" s="146"/>
      <c r="N189" s="147"/>
      <c r="O189" s="147"/>
      <c r="P189" s="147"/>
      <c r="Q189" s="147"/>
      <c r="R189" s="147"/>
      <c r="S189" s="146"/>
      <c r="T189" s="146"/>
      <c r="U189" s="148"/>
      <c r="V189" s="148"/>
      <c r="W189" s="148"/>
      <c r="X189" s="148"/>
      <c r="Y189" s="146"/>
      <c r="Z189" s="146"/>
    </row>
    <row r="190" spans="1:27" ht="13.9" customHeight="1" x14ac:dyDescent="0.25">
      <c r="A190" s="1" t="s">
        <v>658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7" ht="25.5" x14ac:dyDescent="0.25">
      <c r="A191" s="7" t="s">
        <v>3</v>
      </c>
      <c r="B191" s="7" t="s">
        <v>647</v>
      </c>
      <c r="C191" s="7" t="s">
        <v>5</v>
      </c>
      <c r="D191" s="7" t="s">
        <v>6</v>
      </c>
      <c r="E191" s="8" t="s">
        <v>7</v>
      </c>
      <c r="F191" s="7" t="s">
        <v>8</v>
      </c>
      <c r="G191" s="7" t="s">
        <v>648</v>
      </c>
      <c r="H191" s="7" t="s">
        <v>649</v>
      </c>
      <c r="I191" s="9" t="s">
        <v>11</v>
      </c>
      <c r="J191" s="149"/>
      <c r="K191" s="7" t="s">
        <v>13</v>
      </c>
      <c r="L191" s="7" t="s">
        <v>5</v>
      </c>
      <c r="M191" s="7" t="s">
        <v>6</v>
      </c>
      <c r="N191" s="8" t="s">
        <v>7</v>
      </c>
      <c r="O191" s="8" t="s">
        <v>8</v>
      </c>
      <c r="P191" s="8" t="s">
        <v>14</v>
      </c>
      <c r="Q191" s="8" t="s">
        <v>15</v>
      </c>
      <c r="R191" s="8" t="s">
        <v>16</v>
      </c>
      <c r="S191" s="7" t="s">
        <v>17</v>
      </c>
      <c r="T191" s="7" t="s">
        <v>18</v>
      </c>
      <c r="U191" s="150"/>
      <c r="V191" s="150"/>
      <c r="W191" s="150"/>
      <c r="X191" s="150"/>
      <c r="Y191" s="7"/>
      <c r="Z191" s="7" t="s">
        <v>24</v>
      </c>
    </row>
    <row r="192" spans="1:27" ht="25.5" customHeight="1" x14ac:dyDescent="0.25">
      <c r="A192" s="142">
        <v>182</v>
      </c>
      <c r="B192" s="142" t="s">
        <v>659</v>
      </c>
      <c r="C192" s="142" t="s">
        <v>651</v>
      </c>
      <c r="D192" s="142">
        <v>7</v>
      </c>
      <c r="E192" s="143" t="s">
        <v>27</v>
      </c>
      <c r="F192" s="142" t="s">
        <v>28</v>
      </c>
      <c r="G192" s="142" t="s">
        <v>660</v>
      </c>
      <c r="H192" s="142" t="s">
        <v>661</v>
      </c>
      <c r="I192" s="142" t="s">
        <v>654</v>
      </c>
      <c r="J192" s="151" t="s">
        <v>86</v>
      </c>
      <c r="K192" s="142" t="s">
        <v>661</v>
      </c>
      <c r="L192" s="142" t="s">
        <v>68</v>
      </c>
      <c r="M192" s="142">
        <v>78</v>
      </c>
      <c r="N192" s="143" t="s">
        <v>27</v>
      </c>
      <c r="O192" s="143" t="s">
        <v>28</v>
      </c>
      <c r="P192" s="143">
        <v>133637092</v>
      </c>
      <c r="Q192" s="143" t="s">
        <v>662</v>
      </c>
      <c r="R192" s="143" t="s">
        <v>663</v>
      </c>
      <c r="S192" s="142">
        <v>6</v>
      </c>
      <c r="T192" s="142" t="s">
        <v>42</v>
      </c>
      <c r="U192" s="145"/>
      <c r="V192" s="12">
        <f>X192*0.35</f>
        <v>1856.3999999999999</v>
      </c>
      <c r="W192" s="12">
        <f>X192-V192</f>
        <v>3447.6000000000004</v>
      </c>
      <c r="X192" s="145">
        <v>5304</v>
      </c>
      <c r="Y192" s="142"/>
      <c r="Z192" s="142" t="s">
        <v>664</v>
      </c>
    </row>
    <row r="193" spans="1:26" ht="25.5" customHeight="1" x14ac:dyDescent="0.25">
      <c r="A193" s="142">
        <v>183</v>
      </c>
      <c r="B193" s="142" t="s">
        <v>659</v>
      </c>
      <c r="C193" s="142" t="s">
        <v>651</v>
      </c>
      <c r="D193" s="142">
        <v>7</v>
      </c>
      <c r="E193" s="143" t="s">
        <v>27</v>
      </c>
      <c r="F193" s="142" t="s">
        <v>28</v>
      </c>
      <c r="G193" s="142" t="s">
        <v>660</v>
      </c>
      <c r="H193" s="142" t="s">
        <v>661</v>
      </c>
      <c r="I193" s="142" t="s">
        <v>654</v>
      </c>
      <c r="J193" s="142" t="s">
        <v>86</v>
      </c>
      <c r="K193" s="142" t="s">
        <v>661</v>
      </c>
      <c r="L193" s="142" t="s">
        <v>46</v>
      </c>
      <c r="M193" s="142">
        <v>53</v>
      </c>
      <c r="N193" s="143" t="s">
        <v>27</v>
      </c>
      <c r="O193" s="143" t="s">
        <v>28</v>
      </c>
      <c r="P193" s="143">
        <v>133634152</v>
      </c>
      <c r="Q193" s="143" t="s">
        <v>665</v>
      </c>
      <c r="R193" s="143" t="s">
        <v>666</v>
      </c>
      <c r="S193" s="142">
        <v>4</v>
      </c>
      <c r="T193" s="142" t="s">
        <v>42</v>
      </c>
      <c r="U193" s="145"/>
      <c r="V193" s="12">
        <f>X193*0.35</f>
        <v>1750</v>
      </c>
      <c r="W193" s="12">
        <f>X193-V193</f>
        <v>3250</v>
      </c>
      <c r="X193" s="145">
        <v>5000</v>
      </c>
      <c r="Y193" s="142"/>
      <c r="Z193" s="142" t="s">
        <v>664</v>
      </c>
    </row>
    <row r="194" spans="1:26" ht="25.5" customHeight="1" x14ac:dyDescent="0.25">
      <c r="A194" s="142">
        <v>184</v>
      </c>
      <c r="B194" s="142" t="s">
        <v>659</v>
      </c>
      <c r="C194" s="142" t="s">
        <v>651</v>
      </c>
      <c r="D194" s="142">
        <v>7</v>
      </c>
      <c r="E194" s="143" t="s">
        <v>27</v>
      </c>
      <c r="F194" s="142" t="s">
        <v>28</v>
      </c>
      <c r="G194" s="142" t="s">
        <v>660</v>
      </c>
      <c r="H194" s="142" t="s">
        <v>661</v>
      </c>
      <c r="I194" s="142" t="s">
        <v>654</v>
      </c>
      <c r="J194" s="142" t="s">
        <v>86</v>
      </c>
      <c r="K194" s="142" t="s">
        <v>661</v>
      </c>
      <c r="L194" s="142" t="s">
        <v>39</v>
      </c>
      <c r="M194" s="142">
        <v>10</v>
      </c>
      <c r="N194" s="143" t="s">
        <v>27</v>
      </c>
      <c r="O194" s="143" t="s">
        <v>28</v>
      </c>
      <c r="P194" s="143">
        <v>133607119</v>
      </c>
      <c r="Q194" s="143" t="s">
        <v>667</v>
      </c>
      <c r="R194" s="143" t="s">
        <v>668</v>
      </c>
      <c r="S194" s="142">
        <v>4</v>
      </c>
      <c r="T194" s="142" t="s">
        <v>42</v>
      </c>
      <c r="U194" s="145"/>
      <c r="V194" s="12">
        <f>X194*0.35</f>
        <v>70</v>
      </c>
      <c r="W194" s="12">
        <f>X194-V194</f>
        <v>130</v>
      </c>
      <c r="X194" s="145">
        <v>200</v>
      </c>
      <c r="Y194" s="142"/>
      <c r="Z194" s="142" t="s">
        <v>664</v>
      </c>
    </row>
    <row r="195" spans="1:26" x14ac:dyDescent="0.25">
      <c r="U195" s="134"/>
      <c r="V195" s="134"/>
      <c r="W195" s="134"/>
      <c r="X195" s="134"/>
    </row>
    <row r="196" spans="1:26" ht="24" x14ac:dyDescent="0.25">
      <c r="S196" s="152" t="s">
        <v>17</v>
      </c>
      <c r="U196" s="134"/>
      <c r="V196" s="134"/>
      <c r="W196" s="134"/>
      <c r="X196" s="153" t="s">
        <v>669</v>
      </c>
      <c r="Y196" s="154"/>
    </row>
    <row r="197" spans="1:26" ht="17.25" customHeight="1" x14ac:dyDescent="0.25">
      <c r="S197" s="155">
        <f>SUM(S5:S184,S188,S192:S194)</f>
        <v>1750</v>
      </c>
      <c r="T197" s="155" t="s">
        <v>670</v>
      </c>
      <c r="U197" s="156">
        <f>SUM(U5:U184,U188,U192:U194)</f>
        <v>1659012</v>
      </c>
      <c r="V197" s="156">
        <f>SUM(V5:V184,V188,V192:V194)</f>
        <v>202889.74999999997</v>
      </c>
      <c r="W197" s="156">
        <f>SUM(W5:W184,W188,W192:W194)</f>
        <v>376795.25000000006</v>
      </c>
      <c r="X197" s="156">
        <f>SUM(X5:X184,X188,X192:X194)</f>
        <v>2238697</v>
      </c>
      <c r="Y197" s="155" t="s">
        <v>671</v>
      </c>
      <c r="Z197" s="157"/>
    </row>
  </sheetData>
  <mergeCells count="5">
    <mergeCell ref="A1:Z1"/>
    <mergeCell ref="A2:Z2"/>
    <mergeCell ref="A3:Z3"/>
    <mergeCell ref="A186:Z186"/>
    <mergeCell ref="A190:Z19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3"/>
  <sheetViews>
    <sheetView topLeftCell="A43" zoomScaleNormal="100" workbookViewId="0">
      <selection activeCell="A50" sqref="A50"/>
    </sheetView>
  </sheetViews>
  <sheetFormatPr defaultColWidth="17.42578125" defaultRowHeight="15" x14ac:dyDescent="0.25"/>
  <cols>
    <col min="1" max="1" width="4.85546875" style="4" customWidth="1"/>
    <col min="2" max="2" width="24.42578125" style="4" customWidth="1"/>
    <col min="3" max="3" width="25.28515625" style="4" customWidth="1"/>
    <col min="4" max="4" width="3" style="4" customWidth="1"/>
    <col min="5" max="5" width="11" style="4" customWidth="1"/>
    <col min="6" max="6" width="8.5703125" style="4" customWidth="1"/>
    <col min="7" max="7" width="13.42578125" style="4" customWidth="1"/>
    <col min="8" max="8" width="34.28515625" style="4" customWidth="1"/>
    <col min="9" max="10" width="29.42578125" style="4" customWidth="1"/>
    <col min="11" max="11" width="34.28515625" style="4" customWidth="1"/>
    <col min="12" max="12" width="21.85546875" style="4" customWidth="1"/>
    <col min="13" max="13" width="12.7109375" style="4" customWidth="1"/>
    <col min="14" max="14" width="11" style="4" customWidth="1"/>
    <col min="15" max="15" width="8.5703125" style="5" customWidth="1"/>
    <col min="16" max="16" width="12.140625" style="5" customWidth="1"/>
    <col min="17" max="17" width="25" style="5" customWidth="1"/>
    <col min="18" max="18" width="18" style="6" customWidth="1"/>
    <col min="19" max="20" width="8.7109375" style="4" customWidth="1"/>
    <col min="21" max="21" width="10.5703125" style="4" customWidth="1"/>
    <col min="22" max="22" width="11.5703125" style="4" customWidth="1"/>
    <col min="23" max="24" width="11.28515625" style="4" customWidth="1"/>
    <col min="25" max="25" width="14.42578125" style="4" customWidth="1"/>
    <col min="26" max="26" width="30.5703125" style="4" customWidth="1"/>
    <col min="27" max="27" width="17.28515625" style="4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5.849999999999994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spans="1:26" ht="25.5" x14ac:dyDescent="0.25">
      <c r="A5" s="10">
        <v>1</v>
      </c>
      <c r="B5" s="10" t="s">
        <v>25</v>
      </c>
      <c r="C5" s="10" t="s">
        <v>26</v>
      </c>
      <c r="D5" s="10">
        <v>1</v>
      </c>
      <c r="E5" s="11" t="s">
        <v>27</v>
      </c>
      <c r="F5" s="10" t="s">
        <v>28</v>
      </c>
      <c r="G5" s="10" t="s">
        <v>29</v>
      </c>
      <c r="H5" s="10" t="str">
        <f>K5</f>
        <v>Centrum Usług Wspólnych w Chorzelach</v>
      </c>
      <c r="I5" s="10" t="s">
        <v>30</v>
      </c>
      <c r="J5" s="10">
        <v>7611562357</v>
      </c>
      <c r="K5" s="10" t="s">
        <v>31</v>
      </c>
      <c r="L5" s="10" t="s">
        <v>32</v>
      </c>
      <c r="M5" s="10">
        <v>1</v>
      </c>
      <c r="N5" s="11" t="s">
        <v>27</v>
      </c>
      <c r="O5" s="11" t="s">
        <v>28</v>
      </c>
      <c r="P5" s="11">
        <v>131011120</v>
      </c>
      <c r="Q5" s="11" t="s">
        <v>33</v>
      </c>
      <c r="R5" s="11" t="s">
        <v>34</v>
      </c>
      <c r="S5" s="10">
        <v>6</v>
      </c>
      <c r="T5" s="10" t="s">
        <v>35</v>
      </c>
      <c r="U5" s="12">
        <f t="shared" ref="U5:U36" si="0">X5</f>
        <v>3694</v>
      </c>
      <c r="V5" s="12"/>
      <c r="W5" s="12"/>
      <c r="X5" s="12">
        <v>3694</v>
      </c>
      <c r="Y5" s="10"/>
      <c r="Z5" s="13" t="s">
        <v>36</v>
      </c>
    </row>
    <row r="6" spans="1:26" ht="45" customHeight="1" x14ac:dyDescent="0.25">
      <c r="A6" s="10">
        <v>2</v>
      </c>
      <c r="B6" s="15" t="s">
        <v>25</v>
      </c>
      <c r="C6" s="15" t="s">
        <v>26</v>
      </c>
      <c r="D6" s="15">
        <v>1</v>
      </c>
      <c r="E6" s="16" t="s">
        <v>27</v>
      </c>
      <c r="F6" s="15" t="s">
        <v>28</v>
      </c>
      <c r="G6" s="15" t="s">
        <v>29</v>
      </c>
      <c r="H6" s="15" t="s">
        <v>58</v>
      </c>
      <c r="I6" s="15" t="s">
        <v>59</v>
      </c>
      <c r="J6" s="15">
        <v>7611560565</v>
      </c>
      <c r="K6" s="15" t="s">
        <v>58</v>
      </c>
      <c r="L6" s="15" t="s">
        <v>60</v>
      </c>
      <c r="M6" s="15" t="s">
        <v>61</v>
      </c>
      <c r="N6" s="16" t="s">
        <v>27</v>
      </c>
      <c r="O6" s="16" t="s">
        <v>28</v>
      </c>
      <c r="P6" s="16">
        <v>131322129</v>
      </c>
      <c r="Q6" s="17" t="s">
        <v>62</v>
      </c>
      <c r="R6" s="16" t="s">
        <v>63</v>
      </c>
      <c r="S6" s="10">
        <v>25</v>
      </c>
      <c r="T6" s="10" t="s">
        <v>35</v>
      </c>
      <c r="U6" s="12">
        <f t="shared" si="0"/>
        <v>35000</v>
      </c>
      <c r="V6" s="12"/>
      <c r="W6" s="12"/>
      <c r="X6" s="12">
        <v>35000</v>
      </c>
      <c r="Y6" s="10"/>
      <c r="Z6" s="13" t="s">
        <v>43</v>
      </c>
    </row>
    <row r="7" spans="1:26" ht="25.5" x14ac:dyDescent="0.25">
      <c r="A7" s="10">
        <v>3</v>
      </c>
      <c r="B7" s="18" t="s">
        <v>25</v>
      </c>
      <c r="C7" s="18" t="s">
        <v>26</v>
      </c>
      <c r="D7" s="18">
        <v>1</v>
      </c>
      <c r="E7" s="19" t="s">
        <v>27</v>
      </c>
      <c r="F7" s="18" t="s">
        <v>28</v>
      </c>
      <c r="G7" s="18" t="s">
        <v>29</v>
      </c>
      <c r="H7" s="18" t="s">
        <v>83</v>
      </c>
      <c r="I7" s="18" t="s">
        <v>84</v>
      </c>
      <c r="J7" s="18">
        <v>7611194907</v>
      </c>
      <c r="K7" s="18" t="str">
        <f>B7</f>
        <v>Gmina Chorzele</v>
      </c>
      <c r="L7" s="18" t="s">
        <v>151</v>
      </c>
      <c r="M7" s="18" t="s">
        <v>86</v>
      </c>
      <c r="N7" s="19" t="s">
        <v>27</v>
      </c>
      <c r="O7" s="19" t="s">
        <v>28</v>
      </c>
      <c r="P7" s="19">
        <v>130003082</v>
      </c>
      <c r="Q7" s="19" t="s">
        <v>152</v>
      </c>
      <c r="R7" s="19" t="s">
        <v>153</v>
      </c>
      <c r="S7" s="18">
        <v>3</v>
      </c>
      <c r="T7" s="18" t="s">
        <v>35</v>
      </c>
      <c r="U7" s="12">
        <f t="shared" si="0"/>
        <v>1516</v>
      </c>
      <c r="V7" s="20"/>
      <c r="W7" s="20"/>
      <c r="X7" s="20">
        <v>1516</v>
      </c>
      <c r="Y7" s="18"/>
      <c r="Z7" s="22" t="s">
        <v>89</v>
      </c>
    </row>
    <row r="8" spans="1:26" ht="25.5" x14ac:dyDescent="0.25">
      <c r="A8" s="10">
        <v>4</v>
      </c>
      <c r="B8" s="18" t="s">
        <v>25</v>
      </c>
      <c r="C8" s="18" t="s">
        <v>26</v>
      </c>
      <c r="D8" s="18">
        <v>1</v>
      </c>
      <c r="E8" s="19" t="s">
        <v>27</v>
      </c>
      <c r="F8" s="18" t="s">
        <v>28</v>
      </c>
      <c r="G8" s="18" t="s">
        <v>29</v>
      </c>
      <c r="H8" s="18" t="s">
        <v>83</v>
      </c>
      <c r="I8" s="18" t="s">
        <v>84</v>
      </c>
      <c r="J8" s="18">
        <v>7611194907</v>
      </c>
      <c r="K8" s="18" t="str">
        <f>B8</f>
        <v>Gmina Chorzele</v>
      </c>
      <c r="L8" s="18" t="s">
        <v>68</v>
      </c>
      <c r="M8" s="18" t="s">
        <v>86</v>
      </c>
      <c r="N8" s="19" t="s">
        <v>47</v>
      </c>
      <c r="O8" s="19" t="s">
        <v>46</v>
      </c>
      <c r="P8" s="19">
        <v>133025119</v>
      </c>
      <c r="Q8" s="19" t="s">
        <v>332</v>
      </c>
      <c r="R8" s="19" t="s">
        <v>333</v>
      </c>
      <c r="S8" s="18">
        <v>2</v>
      </c>
      <c r="T8" s="18" t="s">
        <v>35</v>
      </c>
      <c r="U8" s="12">
        <f t="shared" si="0"/>
        <v>299</v>
      </c>
      <c r="V8" s="20"/>
      <c r="W8" s="20"/>
      <c r="X8" s="20">
        <v>299</v>
      </c>
      <c r="Y8" s="18"/>
      <c r="Z8" s="23" t="s">
        <v>89</v>
      </c>
    </row>
    <row r="9" spans="1:26" ht="25.5" x14ac:dyDescent="0.25">
      <c r="A9" s="10">
        <v>5</v>
      </c>
      <c r="B9" s="18" t="s">
        <v>25</v>
      </c>
      <c r="C9" s="18" t="s">
        <v>26</v>
      </c>
      <c r="D9" s="18">
        <v>1</v>
      </c>
      <c r="E9" s="19" t="s">
        <v>27</v>
      </c>
      <c r="F9" s="18" t="s">
        <v>28</v>
      </c>
      <c r="G9" s="18" t="s">
        <v>29</v>
      </c>
      <c r="H9" s="18" t="s">
        <v>83</v>
      </c>
      <c r="I9" s="18" t="s">
        <v>84</v>
      </c>
      <c r="J9" s="18">
        <v>7611194907</v>
      </c>
      <c r="K9" s="18" t="str">
        <f>B9</f>
        <v>Gmina Chorzele</v>
      </c>
      <c r="L9" s="18" t="s">
        <v>46</v>
      </c>
      <c r="M9" s="18" t="s">
        <v>86</v>
      </c>
      <c r="N9" s="19" t="s">
        <v>47</v>
      </c>
      <c r="O9" s="19" t="s">
        <v>46</v>
      </c>
      <c r="P9" s="19">
        <v>133025122</v>
      </c>
      <c r="Q9" s="19" t="s">
        <v>338</v>
      </c>
      <c r="R9" s="19" t="s">
        <v>339</v>
      </c>
      <c r="S9" s="18">
        <v>2</v>
      </c>
      <c r="T9" s="18" t="s">
        <v>35</v>
      </c>
      <c r="U9" s="12">
        <f t="shared" si="0"/>
        <v>1108</v>
      </c>
      <c r="V9" s="20"/>
      <c r="W9" s="20"/>
      <c r="X9" s="20">
        <v>1108</v>
      </c>
      <c r="Y9" s="18"/>
      <c r="Z9" s="23" t="s">
        <v>89</v>
      </c>
    </row>
    <row r="10" spans="1:26" ht="25.5" x14ac:dyDescent="0.25">
      <c r="A10" s="10">
        <v>6</v>
      </c>
      <c r="B10" s="18" t="s">
        <v>25</v>
      </c>
      <c r="C10" s="18" t="s">
        <v>26</v>
      </c>
      <c r="D10" s="18">
        <v>1</v>
      </c>
      <c r="E10" s="19" t="s">
        <v>27</v>
      </c>
      <c r="F10" s="18" t="s">
        <v>28</v>
      </c>
      <c r="G10" s="18" t="s">
        <v>29</v>
      </c>
      <c r="H10" s="18" t="s">
        <v>83</v>
      </c>
      <c r="I10" s="18" t="s">
        <v>84</v>
      </c>
      <c r="J10" s="18">
        <v>7611194907</v>
      </c>
      <c r="K10" s="18" t="str">
        <f>B10</f>
        <v>Gmina Chorzele</v>
      </c>
      <c r="L10" s="18" t="s">
        <v>356</v>
      </c>
      <c r="M10" s="18" t="s">
        <v>86</v>
      </c>
      <c r="N10" s="19" t="s">
        <v>27</v>
      </c>
      <c r="O10" s="19" t="s">
        <v>28</v>
      </c>
      <c r="P10" s="19">
        <v>133628042</v>
      </c>
      <c r="Q10" s="19" t="s">
        <v>357</v>
      </c>
      <c r="R10" s="19" t="s">
        <v>358</v>
      </c>
      <c r="S10" s="18">
        <v>1</v>
      </c>
      <c r="T10" s="18" t="s">
        <v>35</v>
      </c>
      <c r="U10" s="12">
        <f t="shared" si="0"/>
        <v>195</v>
      </c>
      <c r="V10" s="20"/>
      <c r="W10" s="20"/>
      <c r="X10" s="20">
        <v>195</v>
      </c>
      <c r="Y10" s="18"/>
      <c r="Z10" s="23" t="s">
        <v>89</v>
      </c>
    </row>
    <row r="11" spans="1:26" ht="25.5" x14ac:dyDescent="0.25">
      <c r="A11" s="10">
        <v>7</v>
      </c>
      <c r="B11" s="18" t="s">
        <v>25</v>
      </c>
      <c r="C11" s="18" t="s">
        <v>26</v>
      </c>
      <c r="D11" s="18">
        <v>2</v>
      </c>
      <c r="E11" s="19" t="s">
        <v>420</v>
      </c>
      <c r="F11" s="18" t="s">
        <v>28</v>
      </c>
      <c r="G11" s="18" t="s">
        <v>672</v>
      </c>
      <c r="H11" s="18" t="s">
        <v>83</v>
      </c>
      <c r="I11" s="18" t="s">
        <v>84</v>
      </c>
      <c r="J11" s="18">
        <v>7611194907</v>
      </c>
      <c r="K11" s="24" t="s">
        <v>25</v>
      </c>
      <c r="L11" s="24" t="s">
        <v>421</v>
      </c>
      <c r="M11" s="34" t="s">
        <v>422</v>
      </c>
      <c r="N11" s="24" t="s">
        <v>420</v>
      </c>
      <c r="O11" s="25" t="s">
        <v>28</v>
      </c>
      <c r="P11" s="35">
        <v>130771395</v>
      </c>
      <c r="Q11" s="19" t="s">
        <v>423</v>
      </c>
      <c r="R11" s="36">
        <v>31080949</v>
      </c>
      <c r="S11" s="24">
        <v>1</v>
      </c>
      <c r="T11" s="24" t="s">
        <v>35</v>
      </c>
      <c r="U11" s="12">
        <f t="shared" si="0"/>
        <v>62</v>
      </c>
      <c r="V11" s="26"/>
      <c r="W11" s="26"/>
      <c r="X11" s="26">
        <v>62</v>
      </c>
      <c r="Y11" s="24"/>
      <c r="Z11" s="32" t="s">
        <v>89</v>
      </c>
    </row>
    <row r="12" spans="1:26" ht="25.5" x14ac:dyDescent="0.25">
      <c r="A12" s="10">
        <v>8</v>
      </c>
      <c r="B12" s="18" t="s">
        <v>25</v>
      </c>
      <c r="C12" s="18" t="s">
        <v>26</v>
      </c>
      <c r="D12" s="18">
        <v>1</v>
      </c>
      <c r="E12" s="19" t="s">
        <v>27</v>
      </c>
      <c r="F12" s="18" t="s">
        <v>28</v>
      </c>
      <c r="G12" s="18" t="s">
        <v>29</v>
      </c>
      <c r="H12" s="18" t="s">
        <v>83</v>
      </c>
      <c r="I12" s="18" t="s">
        <v>84</v>
      </c>
      <c r="J12" s="18">
        <v>7611194907</v>
      </c>
      <c r="K12" s="18" t="s">
        <v>424</v>
      </c>
      <c r="L12" s="18" t="s">
        <v>283</v>
      </c>
      <c r="M12" s="18">
        <v>37</v>
      </c>
      <c r="N12" s="19" t="s">
        <v>27</v>
      </c>
      <c r="O12" s="19" t="s">
        <v>28</v>
      </c>
      <c r="P12" s="19">
        <v>133612054</v>
      </c>
      <c r="Q12" s="19" t="s">
        <v>425</v>
      </c>
      <c r="R12" s="37" t="s">
        <v>426</v>
      </c>
      <c r="S12" s="38">
        <v>10</v>
      </c>
      <c r="T12" s="38" t="s">
        <v>35</v>
      </c>
      <c r="U12" s="12">
        <f t="shared" si="0"/>
        <v>129</v>
      </c>
      <c r="V12" s="39"/>
      <c r="W12" s="39"/>
      <c r="X12" s="39">
        <v>129</v>
      </c>
      <c r="Y12" s="38"/>
      <c r="Z12" s="23" t="s">
        <v>427</v>
      </c>
    </row>
    <row r="13" spans="1:26" ht="25.5" x14ac:dyDescent="0.25">
      <c r="A13" s="10">
        <v>9</v>
      </c>
      <c r="B13" s="18" t="s">
        <v>25</v>
      </c>
      <c r="C13" s="18" t="s">
        <v>26</v>
      </c>
      <c r="D13" s="18">
        <v>1</v>
      </c>
      <c r="E13" s="19" t="s">
        <v>27</v>
      </c>
      <c r="F13" s="18" t="s">
        <v>28</v>
      </c>
      <c r="G13" s="18" t="s">
        <v>29</v>
      </c>
      <c r="H13" s="18" t="s">
        <v>83</v>
      </c>
      <c r="I13" s="18" t="s">
        <v>84</v>
      </c>
      <c r="J13" s="18">
        <v>7611194907</v>
      </c>
      <c r="K13" s="18" t="s">
        <v>428</v>
      </c>
      <c r="L13" s="18" t="s">
        <v>168</v>
      </c>
      <c r="M13" s="18">
        <v>3</v>
      </c>
      <c r="N13" s="19" t="s">
        <v>27</v>
      </c>
      <c r="O13" s="19" t="s">
        <v>28</v>
      </c>
      <c r="P13" s="19">
        <v>133633080</v>
      </c>
      <c r="Q13" s="19" t="s">
        <v>429</v>
      </c>
      <c r="R13" s="19" t="s">
        <v>430</v>
      </c>
      <c r="S13" s="18">
        <v>10</v>
      </c>
      <c r="T13" s="18" t="s">
        <v>35</v>
      </c>
      <c r="U13" s="12">
        <f t="shared" si="0"/>
        <v>3867</v>
      </c>
      <c r="V13" s="20"/>
      <c r="W13" s="20"/>
      <c r="X13" s="20">
        <v>3867</v>
      </c>
      <c r="Y13" s="18"/>
      <c r="Z13" s="23" t="s">
        <v>427</v>
      </c>
    </row>
    <row r="14" spans="1:26" ht="25.5" x14ac:dyDescent="0.25">
      <c r="A14" s="10">
        <v>10</v>
      </c>
      <c r="B14" s="18" t="s">
        <v>25</v>
      </c>
      <c r="C14" s="18" t="s">
        <v>26</v>
      </c>
      <c r="D14" s="18">
        <v>1</v>
      </c>
      <c r="E14" s="19" t="s">
        <v>27</v>
      </c>
      <c r="F14" s="18" t="s">
        <v>28</v>
      </c>
      <c r="G14" s="18" t="s">
        <v>29</v>
      </c>
      <c r="H14" s="18" t="s">
        <v>83</v>
      </c>
      <c r="I14" s="18" t="s">
        <v>84</v>
      </c>
      <c r="J14" s="18">
        <v>7611194907</v>
      </c>
      <c r="K14" s="18" t="s">
        <v>432</v>
      </c>
      <c r="L14" s="18" t="s">
        <v>302</v>
      </c>
      <c r="M14" s="18">
        <v>27</v>
      </c>
      <c r="N14" s="19" t="s">
        <v>47</v>
      </c>
      <c r="O14" s="19" t="s">
        <v>46</v>
      </c>
      <c r="P14" s="19">
        <v>133641042</v>
      </c>
      <c r="Q14" s="19" t="s">
        <v>433</v>
      </c>
      <c r="R14" s="19" t="s">
        <v>434</v>
      </c>
      <c r="S14" s="18">
        <v>4</v>
      </c>
      <c r="T14" s="18" t="s">
        <v>35</v>
      </c>
      <c r="U14" s="12">
        <f t="shared" si="0"/>
        <v>0</v>
      </c>
      <c r="V14" s="20"/>
      <c r="W14" s="20"/>
      <c r="X14" s="20">
        <v>0</v>
      </c>
      <c r="Y14" s="18"/>
      <c r="Z14" s="23" t="s">
        <v>427</v>
      </c>
    </row>
    <row r="15" spans="1:26" ht="25.5" x14ac:dyDescent="0.25">
      <c r="A15" s="10">
        <v>11</v>
      </c>
      <c r="B15" s="18" t="s">
        <v>25</v>
      </c>
      <c r="C15" s="18" t="s">
        <v>26</v>
      </c>
      <c r="D15" s="18">
        <v>1</v>
      </c>
      <c r="E15" s="19" t="s">
        <v>27</v>
      </c>
      <c r="F15" s="18" t="s">
        <v>28</v>
      </c>
      <c r="G15" s="18" t="s">
        <v>29</v>
      </c>
      <c r="H15" s="18" t="s">
        <v>83</v>
      </c>
      <c r="I15" s="18" t="s">
        <v>84</v>
      </c>
      <c r="J15" s="18">
        <v>7611194907</v>
      </c>
      <c r="K15" s="18" t="s">
        <v>435</v>
      </c>
      <c r="L15" s="18" t="s">
        <v>402</v>
      </c>
      <c r="M15" s="18">
        <v>25</v>
      </c>
      <c r="N15" s="19" t="s">
        <v>47</v>
      </c>
      <c r="O15" s="19" t="s">
        <v>46</v>
      </c>
      <c r="P15" s="19">
        <v>133639049</v>
      </c>
      <c r="Q15" s="19" t="s">
        <v>436</v>
      </c>
      <c r="R15" s="19" t="s">
        <v>437</v>
      </c>
      <c r="S15" s="18">
        <v>10</v>
      </c>
      <c r="T15" s="18" t="s">
        <v>35</v>
      </c>
      <c r="U15" s="12">
        <f t="shared" si="0"/>
        <v>0</v>
      </c>
      <c r="V15" s="20"/>
      <c r="W15" s="20"/>
      <c r="X15" s="20">
        <v>0</v>
      </c>
      <c r="Y15" s="18"/>
      <c r="Z15" s="23" t="s">
        <v>427</v>
      </c>
    </row>
    <row r="16" spans="1:26" ht="25.5" x14ac:dyDescent="0.25">
      <c r="A16" s="10">
        <v>12</v>
      </c>
      <c r="B16" s="18" t="s">
        <v>25</v>
      </c>
      <c r="C16" s="18" t="s">
        <v>26</v>
      </c>
      <c r="D16" s="18">
        <v>1</v>
      </c>
      <c r="E16" s="19" t="s">
        <v>27</v>
      </c>
      <c r="F16" s="18" t="s">
        <v>28</v>
      </c>
      <c r="G16" s="18" t="s">
        <v>29</v>
      </c>
      <c r="H16" s="18" t="s">
        <v>83</v>
      </c>
      <c r="I16" s="18" t="s">
        <v>84</v>
      </c>
      <c r="J16" s="18">
        <v>7611194907</v>
      </c>
      <c r="K16" s="18" t="s">
        <v>438</v>
      </c>
      <c r="L16" s="18" t="s">
        <v>439</v>
      </c>
      <c r="M16" s="18">
        <v>78</v>
      </c>
      <c r="N16" s="19" t="s">
        <v>47</v>
      </c>
      <c r="O16" s="19" t="s">
        <v>46</v>
      </c>
      <c r="P16" s="19">
        <v>133638093</v>
      </c>
      <c r="Q16" s="19" t="s">
        <v>440</v>
      </c>
      <c r="R16" s="19" t="s">
        <v>441</v>
      </c>
      <c r="S16" s="18">
        <v>16</v>
      </c>
      <c r="T16" s="18" t="s">
        <v>35</v>
      </c>
      <c r="U16" s="12">
        <f t="shared" si="0"/>
        <v>1588</v>
      </c>
      <c r="V16" s="20"/>
      <c r="W16" s="20"/>
      <c r="X16" s="20">
        <v>1588</v>
      </c>
      <c r="Y16" s="18"/>
      <c r="Z16" s="23" t="s">
        <v>443</v>
      </c>
    </row>
    <row r="17" spans="1:27" ht="25.5" x14ac:dyDescent="0.25">
      <c r="A17" s="10">
        <v>13</v>
      </c>
      <c r="B17" s="18" t="s">
        <v>25</v>
      </c>
      <c r="C17" s="18" t="s">
        <v>26</v>
      </c>
      <c r="D17" s="18">
        <v>1</v>
      </c>
      <c r="E17" s="19" t="s">
        <v>27</v>
      </c>
      <c r="F17" s="18" t="s">
        <v>28</v>
      </c>
      <c r="G17" s="18" t="s">
        <v>29</v>
      </c>
      <c r="H17" s="18" t="s">
        <v>83</v>
      </c>
      <c r="I17" s="18" t="s">
        <v>84</v>
      </c>
      <c r="J17" s="18">
        <v>7611194907</v>
      </c>
      <c r="K17" s="18" t="s">
        <v>444</v>
      </c>
      <c r="L17" s="18" t="s">
        <v>245</v>
      </c>
      <c r="M17" s="18">
        <v>26</v>
      </c>
      <c r="N17" s="19" t="s">
        <v>27</v>
      </c>
      <c r="O17" s="19" t="s">
        <v>28</v>
      </c>
      <c r="P17" s="19">
        <v>133620089</v>
      </c>
      <c r="Q17" s="19" t="s">
        <v>445</v>
      </c>
      <c r="R17" s="19" t="s">
        <v>446</v>
      </c>
      <c r="S17" s="18">
        <v>16</v>
      </c>
      <c r="T17" s="18" t="s">
        <v>35</v>
      </c>
      <c r="U17" s="12">
        <f t="shared" si="0"/>
        <v>18793</v>
      </c>
      <c r="V17" s="20"/>
      <c r="W17" s="20"/>
      <c r="X17" s="20">
        <v>18793</v>
      </c>
      <c r="Y17" s="18"/>
      <c r="Z17" s="23" t="s">
        <v>443</v>
      </c>
    </row>
    <row r="18" spans="1:27" ht="25.5" x14ac:dyDescent="0.25">
      <c r="A18" s="10">
        <v>14</v>
      </c>
      <c r="B18" s="18" t="s">
        <v>25</v>
      </c>
      <c r="C18" s="18" t="s">
        <v>26</v>
      </c>
      <c r="D18" s="18">
        <v>1</v>
      </c>
      <c r="E18" s="19" t="s">
        <v>27</v>
      </c>
      <c r="F18" s="18" t="s">
        <v>28</v>
      </c>
      <c r="G18" s="18" t="s">
        <v>29</v>
      </c>
      <c r="H18" s="18" t="s">
        <v>83</v>
      </c>
      <c r="I18" s="18" t="s">
        <v>84</v>
      </c>
      <c r="J18" s="18">
        <v>7611194907</v>
      </c>
      <c r="K18" s="18" t="s">
        <v>448</v>
      </c>
      <c r="L18" s="18" t="s">
        <v>73</v>
      </c>
      <c r="M18" s="18" t="s">
        <v>449</v>
      </c>
      <c r="N18" s="19" t="s">
        <v>27</v>
      </c>
      <c r="O18" s="19" t="s">
        <v>28</v>
      </c>
      <c r="P18" s="19">
        <v>133630124</v>
      </c>
      <c r="Q18" s="19" t="s">
        <v>450</v>
      </c>
      <c r="R18" s="19" t="s">
        <v>451</v>
      </c>
      <c r="S18" s="18">
        <v>16</v>
      </c>
      <c r="T18" s="18" t="s">
        <v>35</v>
      </c>
      <c r="U18" s="12">
        <f t="shared" si="0"/>
        <v>6050</v>
      </c>
      <c r="V18" s="20"/>
      <c r="W18" s="20"/>
      <c r="X18" s="20">
        <v>6050</v>
      </c>
      <c r="Y18" s="18"/>
      <c r="Z18" s="23" t="s">
        <v>427</v>
      </c>
    </row>
    <row r="19" spans="1:27" ht="25.5" x14ac:dyDescent="0.25">
      <c r="A19" s="10">
        <v>15</v>
      </c>
      <c r="B19" s="18" t="s">
        <v>25</v>
      </c>
      <c r="C19" s="18" t="s">
        <v>26</v>
      </c>
      <c r="D19" s="18">
        <v>1</v>
      </c>
      <c r="E19" s="19" t="s">
        <v>27</v>
      </c>
      <c r="F19" s="18" t="s">
        <v>28</v>
      </c>
      <c r="G19" s="18" t="s">
        <v>29</v>
      </c>
      <c r="H19" s="18" t="s">
        <v>83</v>
      </c>
      <c r="I19" s="18" t="s">
        <v>84</v>
      </c>
      <c r="J19" s="18">
        <v>7611194907</v>
      </c>
      <c r="K19" s="18" t="s">
        <v>460</v>
      </c>
      <c r="L19" s="18" t="s">
        <v>162</v>
      </c>
      <c r="M19" s="18" t="s">
        <v>461</v>
      </c>
      <c r="N19" s="19" t="s">
        <v>27</v>
      </c>
      <c r="O19" s="19" t="s">
        <v>28</v>
      </c>
      <c r="P19" s="19">
        <v>133629043</v>
      </c>
      <c r="Q19" s="19" t="s">
        <v>462</v>
      </c>
      <c r="R19" s="19" t="s">
        <v>463</v>
      </c>
      <c r="S19" s="18">
        <v>10</v>
      </c>
      <c r="T19" s="18" t="s">
        <v>35</v>
      </c>
      <c r="U19" s="12">
        <f t="shared" si="0"/>
        <v>1394</v>
      </c>
      <c r="V19" s="20"/>
      <c r="W19" s="20"/>
      <c r="X19" s="20">
        <v>1394</v>
      </c>
      <c r="Y19" s="18"/>
      <c r="Z19" s="23" t="s">
        <v>456</v>
      </c>
    </row>
    <row r="20" spans="1:27" ht="25.5" x14ac:dyDescent="0.25">
      <c r="A20" s="10">
        <v>16</v>
      </c>
      <c r="B20" s="18" t="s">
        <v>25</v>
      </c>
      <c r="C20" s="18" t="s">
        <v>26</v>
      </c>
      <c r="D20" s="18">
        <v>1</v>
      </c>
      <c r="E20" s="19" t="s">
        <v>27</v>
      </c>
      <c r="F20" s="18" t="s">
        <v>28</v>
      </c>
      <c r="G20" s="18" t="s">
        <v>29</v>
      </c>
      <c r="H20" s="18" t="s">
        <v>83</v>
      </c>
      <c r="I20" s="18" t="s">
        <v>84</v>
      </c>
      <c r="J20" s="18">
        <v>7611194907</v>
      </c>
      <c r="K20" s="18" t="s">
        <v>471</v>
      </c>
      <c r="L20" s="18" t="s">
        <v>310</v>
      </c>
      <c r="M20" s="18">
        <v>14</v>
      </c>
      <c r="N20" s="19" t="s">
        <v>27</v>
      </c>
      <c r="O20" s="19" t="s">
        <v>28</v>
      </c>
      <c r="P20" s="19">
        <v>133606022</v>
      </c>
      <c r="Q20" s="19" t="s">
        <v>472</v>
      </c>
      <c r="R20" s="19" t="s">
        <v>473</v>
      </c>
      <c r="S20" s="18">
        <v>8.5</v>
      </c>
      <c r="T20" s="18" t="s">
        <v>35</v>
      </c>
      <c r="U20" s="12">
        <f t="shared" si="0"/>
        <v>2134</v>
      </c>
      <c r="V20" s="20"/>
      <c r="W20" s="20"/>
      <c r="X20" s="20">
        <v>2134</v>
      </c>
      <c r="Y20" s="18"/>
      <c r="Z20" s="23" t="s">
        <v>456</v>
      </c>
    </row>
    <row r="21" spans="1:27" ht="25.5" x14ac:dyDescent="0.25">
      <c r="A21" s="10">
        <v>17</v>
      </c>
      <c r="B21" s="18" t="s">
        <v>25</v>
      </c>
      <c r="C21" s="18" t="s">
        <v>26</v>
      </c>
      <c r="D21" s="18">
        <v>1</v>
      </c>
      <c r="E21" s="19" t="s">
        <v>27</v>
      </c>
      <c r="F21" s="18" t="s">
        <v>28</v>
      </c>
      <c r="G21" s="18" t="s">
        <v>29</v>
      </c>
      <c r="H21" s="18" t="s">
        <v>83</v>
      </c>
      <c r="I21" s="18" t="s">
        <v>84</v>
      </c>
      <c r="J21" s="18">
        <v>7611194907</v>
      </c>
      <c r="K21" s="18" t="s">
        <v>474</v>
      </c>
      <c r="L21" s="18" t="s">
        <v>46</v>
      </c>
      <c r="M21" s="18">
        <v>77</v>
      </c>
      <c r="N21" s="19" t="s">
        <v>47</v>
      </c>
      <c r="O21" s="19" t="s">
        <v>46</v>
      </c>
      <c r="P21" s="19">
        <v>133634166</v>
      </c>
      <c r="Q21" s="19" t="s">
        <v>475</v>
      </c>
      <c r="R21" s="19" t="s">
        <v>476</v>
      </c>
      <c r="S21" s="18">
        <v>16</v>
      </c>
      <c r="T21" s="18" t="s">
        <v>35</v>
      </c>
      <c r="U21" s="12">
        <f t="shared" si="0"/>
        <v>9345</v>
      </c>
      <c r="V21" s="20"/>
      <c r="W21" s="20"/>
      <c r="X21" s="20">
        <v>9345</v>
      </c>
      <c r="Y21" s="18"/>
      <c r="Z21" s="23" t="s">
        <v>456</v>
      </c>
    </row>
    <row r="22" spans="1:27" ht="25.5" x14ac:dyDescent="0.25">
      <c r="A22" s="10">
        <v>18</v>
      </c>
      <c r="B22" s="18" t="s">
        <v>25</v>
      </c>
      <c r="C22" s="18" t="s">
        <v>26</v>
      </c>
      <c r="D22" s="18">
        <v>1</v>
      </c>
      <c r="E22" s="19" t="s">
        <v>27</v>
      </c>
      <c r="F22" s="18" t="s">
        <v>28</v>
      </c>
      <c r="G22" s="18" t="s">
        <v>29</v>
      </c>
      <c r="H22" s="18" t="s">
        <v>83</v>
      </c>
      <c r="I22" s="18" t="s">
        <v>84</v>
      </c>
      <c r="J22" s="18">
        <v>7611194907</v>
      </c>
      <c r="K22" s="18" t="s">
        <v>478</v>
      </c>
      <c r="L22" s="18" t="s">
        <v>317</v>
      </c>
      <c r="M22" s="18" t="s">
        <v>479</v>
      </c>
      <c r="N22" s="19" t="s">
        <v>27</v>
      </c>
      <c r="O22" s="19" t="s">
        <v>28</v>
      </c>
      <c r="P22" s="19">
        <v>133632112</v>
      </c>
      <c r="Q22" s="19" t="s">
        <v>480</v>
      </c>
      <c r="R22" s="19" t="s">
        <v>481</v>
      </c>
      <c r="S22" s="18">
        <v>10</v>
      </c>
      <c r="T22" s="18" t="s">
        <v>35</v>
      </c>
      <c r="U22" s="12">
        <f t="shared" si="0"/>
        <v>9744</v>
      </c>
      <c r="V22" s="20"/>
      <c r="W22" s="20"/>
      <c r="X22" s="20">
        <v>9744</v>
      </c>
      <c r="Y22" s="18"/>
      <c r="Z22" s="23" t="s">
        <v>456</v>
      </c>
    </row>
    <row r="23" spans="1:27" ht="25.5" x14ac:dyDescent="0.25">
      <c r="A23" s="10">
        <v>19</v>
      </c>
      <c r="B23" s="18" t="s">
        <v>25</v>
      </c>
      <c r="C23" s="18" t="s">
        <v>26</v>
      </c>
      <c r="D23" s="18">
        <v>1</v>
      </c>
      <c r="E23" s="19" t="s">
        <v>27</v>
      </c>
      <c r="F23" s="18" t="s">
        <v>28</v>
      </c>
      <c r="G23" s="18" t="s">
        <v>29</v>
      </c>
      <c r="H23" s="18" t="s">
        <v>83</v>
      </c>
      <c r="I23" s="18" t="s">
        <v>84</v>
      </c>
      <c r="J23" s="18">
        <v>7611194907</v>
      </c>
      <c r="K23" s="18" t="s">
        <v>482</v>
      </c>
      <c r="L23" s="18" t="s">
        <v>39</v>
      </c>
      <c r="M23" s="18" t="s">
        <v>483</v>
      </c>
      <c r="N23" s="19" t="s">
        <v>27</v>
      </c>
      <c r="O23" s="19" t="s">
        <v>28</v>
      </c>
      <c r="P23" s="19">
        <v>133607131</v>
      </c>
      <c r="Q23" s="19" t="s">
        <v>484</v>
      </c>
      <c r="R23" s="19" t="s">
        <v>485</v>
      </c>
      <c r="S23" s="18">
        <v>16</v>
      </c>
      <c r="T23" s="18" t="s">
        <v>35</v>
      </c>
      <c r="U23" s="12">
        <f t="shared" si="0"/>
        <v>650</v>
      </c>
      <c r="V23" s="20"/>
      <c r="W23" s="20"/>
      <c r="X23" s="20">
        <v>650</v>
      </c>
      <c r="Y23" s="18"/>
      <c r="Z23" s="23" t="s">
        <v>456</v>
      </c>
    </row>
    <row r="24" spans="1:27" ht="25.5" x14ac:dyDescent="0.25">
      <c r="A24" s="10">
        <v>20</v>
      </c>
      <c r="B24" s="18" t="s">
        <v>25</v>
      </c>
      <c r="C24" s="18" t="s">
        <v>26</v>
      </c>
      <c r="D24" s="18">
        <v>1</v>
      </c>
      <c r="E24" s="19" t="s">
        <v>27</v>
      </c>
      <c r="F24" s="18" t="s">
        <v>28</v>
      </c>
      <c r="G24" s="18" t="s">
        <v>29</v>
      </c>
      <c r="H24" s="18" t="s">
        <v>83</v>
      </c>
      <c r="I24" s="18" t="s">
        <v>84</v>
      </c>
      <c r="J24" s="18">
        <v>7611194907</v>
      </c>
      <c r="K24" s="18" t="s">
        <v>501</v>
      </c>
      <c r="L24" s="18" t="s">
        <v>502</v>
      </c>
      <c r="M24" s="18">
        <v>1</v>
      </c>
      <c r="N24" s="19" t="s">
        <v>27</v>
      </c>
      <c r="O24" s="19" t="s">
        <v>28</v>
      </c>
      <c r="P24" s="19">
        <v>131327120</v>
      </c>
      <c r="Q24" s="19" t="s">
        <v>503</v>
      </c>
      <c r="R24" s="19" t="s">
        <v>504</v>
      </c>
      <c r="S24" s="18">
        <v>6</v>
      </c>
      <c r="T24" s="18" t="s">
        <v>35</v>
      </c>
      <c r="U24" s="12">
        <f t="shared" si="0"/>
        <v>0</v>
      </c>
      <c r="V24" s="20"/>
      <c r="W24" s="20"/>
      <c r="X24" s="20">
        <v>0</v>
      </c>
      <c r="Y24" s="18"/>
      <c r="Z24" s="23" t="s">
        <v>505</v>
      </c>
    </row>
    <row r="25" spans="1:27" ht="25.5" x14ac:dyDescent="0.25">
      <c r="A25" s="10">
        <v>21</v>
      </c>
      <c r="B25" s="18" t="s">
        <v>25</v>
      </c>
      <c r="C25" s="18" t="s">
        <v>26</v>
      </c>
      <c r="D25" s="18">
        <v>1</v>
      </c>
      <c r="E25" s="19" t="s">
        <v>27</v>
      </c>
      <c r="F25" s="18" t="s">
        <v>28</v>
      </c>
      <c r="G25" s="18" t="s">
        <v>29</v>
      </c>
      <c r="H25" s="18" t="s">
        <v>83</v>
      </c>
      <c r="I25" s="18" t="s">
        <v>84</v>
      </c>
      <c r="J25" s="18">
        <v>7611194907</v>
      </c>
      <c r="K25" s="18" t="s">
        <v>506</v>
      </c>
      <c r="L25" s="18" t="s">
        <v>356</v>
      </c>
      <c r="M25" s="18">
        <v>77</v>
      </c>
      <c r="N25" s="19" t="s">
        <v>47</v>
      </c>
      <c r="O25" s="19" t="s">
        <v>46</v>
      </c>
      <c r="P25" s="44">
        <v>130771196</v>
      </c>
      <c r="Q25" s="44" t="s">
        <v>507</v>
      </c>
      <c r="R25" s="44" t="s">
        <v>508</v>
      </c>
      <c r="S25" s="45">
        <v>10</v>
      </c>
      <c r="T25" s="45" t="s">
        <v>35</v>
      </c>
      <c r="U25" s="12">
        <f t="shared" si="0"/>
        <v>792</v>
      </c>
      <c r="V25" s="46"/>
      <c r="W25" s="46"/>
      <c r="X25" s="46">
        <v>792</v>
      </c>
      <c r="Y25" s="45"/>
      <c r="Z25" s="47" t="s">
        <v>510</v>
      </c>
    </row>
    <row r="26" spans="1:27" ht="27" x14ac:dyDescent="0.25">
      <c r="A26" s="10">
        <v>22</v>
      </c>
      <c r="B26" s="48" t="s">
        <v>25</v>
      </c>
      <c r="C26" s="48" t="s">
        <v>26</v>
      </c>
      <c r="D26" s="48">
        <v>1</v>
      </c>
      <c r="E26" s="49" t="s">
        <v>27</v>
      </c>
      <c r="F26" s="48" t="s">
        <v>28</v>
      </c>
      <c r="G26" s="48" t="s">
        <v>29</v>
      </c>
      <c r="H26" s="18" t="s">
        <v>83</v>
      </c>
      <c r="I26" s="50" t="s">
        <v>84</v>
      </c>
      <c r="J26" s="18">
        <v>7611194907</v>
      </c>
      <c r="K26" s="48" t="s">
        <v>515</v>
      </c>
      <c r="L26" s="18" t="s">
        <v>516</v>
      </c>
      <c r="M26" s="18" t="s">
        <v>517</v>
      </c>
      <c r="N26" s="19" t="s">
        <v>27</v>
      </c>
      <c r="O26" s="18" t="s">
        <v>28</v>
      </c>
      <c r="P26" s="54">
        <v>131313067</v>
      </c>
      <c r="Q26" s="49" t="s">
        <v>518</v>
      </c>
      <c r="R26" s="55">
        <v>31477422</v>
      </c>
      <c r="S26" s="56">
        <v>10</v>
      </c>
      <c r="T26" s="48" t="s">
        <v>35</v>
      </c>
      <c r="U26" s="12">
        <f t="shared" si="0"/>
        <v>2000</v>
      </c>
      <c r="V26" s="57"/>
      <c r="W26" s="57"/>
      <c r="X26" s="58">
        <v>2000</v>
      </c>
      <c r="Y26" s="65"/>
      <c r="Z26" s="48" t="s">
        <v>519</v>
      </c>
    </row>
    <row r="27" spans="1:27" ht="27" x14ac:dyDescent="0.25">
      <c r="A27" s="10">
        <v>23</v>
      </c>
      <c r="B27" s="48" t="s">
        <v>25</v>
      </c>
      <c r="C27" s="48" t="s">
        <v>26</v>
      </c>
      <c r="D27" s="48">
        <v>1</v>
      </c>
      <c r="E27" s="49" t="s">
        <v>27</v>
      </c>
      <c r="F27" s="48" t="s">
        <v>28</v>
      </c>
      <c r="G27" s="48" t="s">
        <v>29</v>
      </c>
      <c r="H27" s="18" t="s">
        <v>83</v>
      </c>
      <c r="I27" s="50" t="s">
        <v>84</v>
      </c>
      <c r="J27" s="18">
        <v>7611194907</v>
      </c>
      <c r="K27" s="48" t="s">
        <v>369</v>
      </c>
      <c r="L27" s="18" t="s">
        <v>421</v>
      </c>
      <c r="M27" s="47" t="s">
        <v>422</v>
      </c>
      <c r="N27" s="19" t="s">
        <v>27</v>
      </c>
      <c r="O27" s="18" t="s">
        <v>28</v>
      </c>
      <c r="P27" s="60">
        <v>130771395</v>
      </c>
      <c r="Q27" s="49" t="s">
        <v>423</v>
      </c>
      <c r="R27" s="48">
        <v>31080949</v>
      </c>
      <c r="S27" s="61">
        <v>1</v>
      </c>
      <c r="T27" s="48" t="s">
        <v>35</v>
      </c>
      <c r="U27" s="12">
        <f t="shared" si="0"/>
        <v>200</v>
      </c>
      <c r="V27" s="57"/>
      <c r="W27" s="57"/>
      <c r="X27" s="57">
        <v>200</v>
      </c>
      <c r="Y27" s="48"/>
      <c r="Z27" s="48" t="s">
        <v>89</v>
      </c>
    </row>
    <row r="28" spans="1:27" ht="27" x14ac:dyDescent="0.25">
      <c r="A28" s="10">
        <v>24</v>
      </c>
      <c r="B28" s="48" t="s">
        <v>25</v>
      </c>
      <c r="C28" s="48" t="s">
        <v>26</v>
      </c>
      <c r="D28" s="48">
        <v>1</v>
      </c>
      <c r="E28" s="49" t="s">
        <v>520</v>
      </c>
      <c r="F28" s="48" t="s">
        <v>28</v>
      </c>
      <c r="G28" s="48" t="s">
        <v>29</v>
      </c>
      <c r="H28" s="18" t="s">
        <v>83</v>
      </c>
      <c r="I28" s="50" t="s">
        <v>84</v>
      </c>
      <c r="J28" s="18">
        <v>7611194907</v>
      </c>
      <c r="K28" s="48" t="s">
        <v>521</v>
      </c>
      <c r="L28" s="45" t="s">
        <v>522</v>
      </c>
      <c r="M28" s="47" t="s">
        <v>523</v>
      </c>
      <c r="N28" s="19" t="s">
        <v>27</v>
      </c>
      <c r="O28" s="18" t="s">
        <v>28</v>
      </c>
      <c r="P28" s="62">
        <v>138001170</v>
      </c>
      <c r="Q28" s="49" t="s">
        <v>524</v>
      </c>
      <c r="R28" s="48">
        <v>31218449</v>
      </c>
      <c r="S28" s="18">
        <v>1</v>
      </c>
      <c r="T28" s="48" t="s">
        <v>35</v>
      </c>
      <c r="U28" s="12">
        <f t="shared" si="0"/>
        <v>200</v>
      </c>
      <c r="V28" s="57"/>
      <c r="W28" s="57"/>
      <c r="X28" s="57">
        <v>200</v>
      </c>
      <c r="Y28" s="48"/>
      <c r="Z28" s="48" t="s">
        <v>89</v>
      </c>
    </row>
    <row r="29" spans="1:27" ht="27" x14ac:dyDescent="0.25">
      <c r="A29" s="10">
        <v>25</v>
      </c>
      <c r="B29" s="48" t="s">
        <v>25</v>
      </c>
      <c r="C29" s="48" t="s">
        <v>26</v>
      </c>
      <c r="D29" s="48">
        <v>1</v>
      </c>
      <c r="E29" s="49" t="s">
        <v>27</v>
      </c>
      <c r="F29" s="48" t="s">
        <v>28</v>
      </c>
      <c r="G29" s="48" t="s">
        <v>29</v>
      </c>
      <c r="H29" s="18" t="s">
        <v>83</v>
      </c>
      <c r="I29" s="50" t="s">
        <v>84</v>
      </c>
      <c r="J29" s="18">
        <v>7611194907</v>
      </c>
      <c r="K29" s="48" t="s">
        <v>521</v>
      </c>
      <c r="L29" s="18" t="s">
        <v>283</v>
      </c>
      <c r="M29" s="23" t="s">
        <v>525</v>
      </c>
      <c r="N29" s="19" t="s">
        <v>27</v>
      </c>
      <c r="O29" s="18" t="s">
        <v>28</v>
      </c>
      <c r="P29" s="18">
        <v>133612107</v>
      </c>
      <c r="Q29" s="63" t="s">
        <v>526</v>
      </c>
      <c r="R29" s="48">
        <v>31218437</v>
      </c>
      <c r="S29" s="18">
        <v>1</v>
      </c>
      <c r="T29" s="48" t="s">
        <v>35</v>
      </c>
      <c r="U29" s="12">
        <f t="shared" si="0"/>
        <v>200</v>
      </c>
      <c r="V29" s="57"/>
      <c r="W29" s="57"/>
      <c r="X29" s="57">
        <v>200</v>
      </c>
      <c r="Y29" s="48"/>
      <c r="Z29" s="48" t="s">
        <v>89</v>
      </c>
    </row>
    <row r="30" spans="1:27" ht="25.5" x14ac:dyDescent="0.25">
      <c r="A30" s="10">
        <v>26</v>
      </c>
      <c r="B30" s="71" t="s">
        <v>25</v>
      </c>
      <c r="C30" s="72" t="s">
        <v>26</v>
      </c>
      <c r="D30" s="72">
        <v>1</v>
      </c>
      <c r="E30" s="73" t="s">
        <v>27</v>
      </c>
      <c r="F30" s="72" t="s">
        <v>28</v>
      </c>
      <c r="G30" s="72" t="s">
        <v>29</v>
      </c>
      <c r="H30" s="74" t="s">
        <v>538</v>
      </c>
      <c r="I30" s="72" t="s">
        <v>539</v>
      </c>
      <c r="J30" s="72">
        <v>7611573757</v>
      </c>
      <c r="K30" s="75" t="s">
        <v>540</v>
      </c>
      <c r="L30" s="76" t="s">
        <v>541</v>
      </c>
      <c r="M30" s="77" t="s">
        <v>542</v>
      </c>
      <c r="N30" s="75" t="s">
        <v>27</v>
      </c>
      <c r="O30" s="78" t="s">
        <v>28</v>
      </c>
      <c r="P30" s="79">
        <v>138001085</v>
      </c>
      <c r="Q30" s="80" t="s">
        <v>543</v>
      </c>
      <c r="R30" s="81" t="s">
        <v>544</v>
      </c>
      <c r="S30" s="75">
        <v>4</v>
      </c>
      <c r="T30" s="75" t="s">
        <v>35</v>
      </c>
      <c r="U30" s="12">
        <f t="shared" si="0"/>
        <v>117</v>
      </c>
      <c r="V30" s="82"/>
      <c r="W30" s="82"/>
      <c r="X30" s="82">
        <v>117</v>
      </c>
      <c r="Y30" s="75"/>
      <c r="Z30" s="75" t="s">
        <v>545</v>
      </c>
    </row>
    <row r="31" spans="1:27" ht="25.5" x14ac:dyDescent="0.25">
      <c r="A31" s="10">
        <v>27</v>
      </c>
      <c r="B31" s="72" t="s">
        <v>25</v>
      </c>
      <c r="C31" s="72" t="s">
        <v>26</v>
      </c>
      <c r="D31" s="72">
        <v>1</v>
      </c>
      <c r="E31" s="73" t="s">
        <v>27</v>
      </c>
      <c r="F31" s="83" t="s">
        <v>28</v>
      </c>
      <c r="G31" s="72" t="s">
        <v>29</v>
      </c>
      <c r="H31" s="74" t="s">
        <v>538</v>
      </c>
      <c r="I31" s="72" t="s">
        <v>539</v>
      </c>
      <c r="J31" s="72">
        <v>7611573757</v>
      </c>
      <c r="K31" s="77" t="s">
        <v>540</v>
      </c>
      <c r="L31" s="84" t="s">
        <v>546</v>
      </c>
      <c r="M31" s="77" t="s">
        <v>547</v>
      </c>
      <c r="N31" s="77" t="s">
        <v>27</v>
      </c>
      <c r="O31" s="85" t="s">
        <v>28</v>
      </c>
      <c r="P31" s="86">
        <v>138001086</v>
      </c>
      <c r="Q31" s="87" t="s">
        <v>548</v>
      </c>
      <c r="R31" s="86">
        <v>13980427</v>
      </c>
      <c r="S31" s="88">
        <v>7</v>
      </c>
      <c r="T31" s="88" t="s">
        <v>35</v>
      </c>
      <c r="U31" s="12">
        <f t="shared" si="0"/>
        <v>196</v>
      </c>
      <c r="V31" s="89"/>
      <c r="W31" s="89"/>
      <c r="X31" s="89">
        <v>196</v>
      </c>
      <c r="Y31" s="88"/>
      <c r="Z31" s="77" t="s">
        <v>545</v>
      </c>
    </row>
    <row r="32" spans="1:27" ht="25.5" x14ac:dyDescent="0.25">
      <c r="A32" s="10">
        <v>28</v>
      </c>
      <c r="B32" s="72" t="s">
        <v>25</v>
      </c>
      <c r="C32" s="72" t="s">
        <v>26</v>
      </c>
      <c r="D32" s="72">
        <v>1</v>
      </c>
      <c r="E32" s="73" t="s">
        <v>27</v>
      </c>
      <c r="F32" s="72" t="s">
        <v>28</v>
      </c>
      <c r="G32" s="72" t="s">
        <v>29</v>
      </c>
      <c r="H32" s="74" t="s">
        <v>538</v>
      </c>
      <c r="I32" s="72" t="s">
        <v>539</v>
      </c>
      <c r="J32" s="72">
        <v>7611573757</v>
      </c>
      <c r="K32" s="90" t="s">
        <v>549</v>
      </c>
      <c r="L32" s="90" t="s">
        <v>550</v>
      </c>
      <c r="M32" s="90" t="s">
        <v>551</v>
      </c>
      <c r="N32" s="90" t="s">
        <v>27</v>
      </c>
      <c r="O32" s="91" t="s">
        <v>28</v>
      </c>
      <c r="P32" s="91">
        <v>10757318</v>
      </c>
      <c r="Q32" s="73" t="s">
        <v>552</v>
      </c>
      <c r="R32" s="91" t="s">
        <v>553</v>
      </c>
      <c r="S32" s="72">
        <v>25</v>
      </c>
      <c r="T32" s="72" t="s">
        <v>35</v>
      </c>
      <c r="U32" s="12">
        <f t="shared" si="0"/>
        <v>3215</v>
      </c>
      <c r="V32" s="92"/>
      <c r="W32" s="92"/>
      <c r="X32" s="92">
        <v>3215</v>
      </c>
      <c r="Y32" s="72"/>
      <c r="Z32" s="72" t="s">
        <v>555</v>
      </c>
      <c r="AA32" s="93"/>
    </row>
    <row r="33" spans="1:27" ht="25.5" x14ac:dyDescent="0.25">
      <c r="A33" s="10">
        <v>29</v>
      </c>
      <c r="B33" s="72" t="s">
        <v>25</v>
      </c>
      <c r="C33" s="72" t="s">
        <v>26</v>
      </c>
      <c r="D33" s="72">
        <v>1</v>
      </c>
      <c r="E33" s="73" t="s">
        <v>27</v>
      </c>
      <c r="F33" s="72" t="s">
        <v>28</v>
      </c>
      <c r="G33" s="72" t="s">
        <v>29</v>
      </c>
      <c r="H33" s="74" t="s">
        <v>538</v>
      </c>
      <c r="I33" s="72" t="s">
        <v>539</v>
      </c>
      <c r="J33" s="72">
        <v>7611573757</v>
      </c>
      <c r="K33" s="90" t="s">
        <v>559</v>
      </c>
      <c r="L33" s="90" t="s">
        <v>560</v>
      </c>
      <c r="M33" s="90">
        <v>32</v>
      </c>
      <c r="N33" s="90" t="s">
        <v>27</v>
      </c>
      <c r="O33" s="91" t="s">
        <v>28</v>
      </c>
      <c r="P33" s="91">
        <v>133623108</v>
      </c>
      <c r="Q33" s="94" t="s">
        <v>561</v>
      </c>
      <c r="R33" s="91">
        <v>31032836</v>
      </c>
      <c r="S33" s="75">
        <v>6</v>
      </c>
      <c r="T33" s="72" t="s">
        <v>35</v>
      </c>
      <c r="U33" s="12">
        <f t="shared" si="0"/>
        <v>8</v>
      </c>
      <c r="V33" s="92"/>
      <c r="W33" s="92"/>
      <c r="X33" s="92">
        <v>8</v>
      </c>
      <c r="Y33" s="72"/>
      <c r="Z33" s="72" t="s">
        <v>559</v>
      </c>
      <c r="AA33" s="93"/>
    </row>
    <row r="34" spans="1:27" ht="25.5" x14ac:dyDescent="0.25">
      <c r="A34" s="10">
        <v>30</v>
      </c>
      <c r="B34" s="72" t="s">
        <v>25</v>
      </c>
      <c r="C34" s="72" t="s">
        <v>26</v>
      </c>
      <c r="D34" s="72">
        <v>1</v>
      </c>
      <c r="E34" s="73" t="s">
        <v>27</v>
      </c>
      <c r="F34" s="72" t="s">
        <v>28</v>
      </c>
      <c r="G34" s="72" t="s">
        <v>29</v>
      </c>
      <c r="H34" s="74" t="s">
        <v>538</v>
      </c>
      <c r="I34" s="72" t="s">
        <v>539</v>
      </c>
      <c r="J34" s="72">
        <v>7611573757</v>
      </c>
      <c r="K34" s="90" t="s">
        <v>562</v>
      </c>
      <c r="L34" s="90" t="s">
        <v>563</v>
      </c>
      <c r="M34" s="90">
        <v>3</v>
      </c>
      <c r="N34" s="90" t="s">
        <v>27</v>
      </c>
      <c r="O34" s="91" t="s">
        <v>28</v>
      </c>
      <c r="P34" s="91">
        <v>131011155</v>
      </c>
      <c r="Q34" s="73" t="s">
        <v>564</v>
      </c>
      <c r="R34" s="91">
        <v>56212651</v>
      </c>
      <c r="S34" s="75">
        <v>25</v>
      </c>
      <c r="T34" s="72" t="s">
        <v>35</v>
      </c>
      <c r="U34" s="12">
        <f t="shared" si="0"/>
        <v>1845</v>
      </c>
      <c r="V34" s="92"/>
      <c r="W34" s="92"/>
      <c r="X34" s="92">
        <v>1845</v>
      </c>
      <c r="Y34" s="72"/>
      <c r="Z34" s="72" t="s">
        <v>562</v>
      </c>
      <c r="AA34" s="93"/>
    </row>
    <row r="35" spans="1:27" ht="25.5" x14ac:dyDescent="0.25">
      <c r="A35" s="10">
        <v>31</v>
      </c>
      <c r="B35" s="72" t="s">
        <v>25</v>
      </c>
      <c r="C35" s="72" t="s">
        <v>26</v>
      </c>
      <c r="D35" s="72">
        <v>1</v>
      </c>
      <c r="E35" s="73" t="s">
        <v>27</v>
      </c>
      <c r="F35" s="72" t="s">
        <v>28</v>
      </c>
      <c r="G35" s="72" t="s">
        <v>29</v>
      </c>
      <c r="H35" s="74" t="s">
        <v>538</v>
      </c>
      <c r="I35" s="72" t="s">
        <v>539</v>
      </c>
      <c r="J35" s="72">
        <v>7611573757</v>
      </c>
      <c r="K35" s="90" t="s">
        <v>565</v>
      </c>
      <c r="L35" s="90" t="s">
        <v>310</v>
      </c>
      <c r="M35" s="90" t="s">
        <v>86</v>
      </c>
      <c r="N35" s="90" t="s">
        <v>27</v>
      </c>
      <c r="O35" s="91" t="s">
        <v>28</v>
      </c>
      <c r="P35" s="91">
        <v>133606073</v>
      </c>
      <c r="Q35" s="73" t="s">
        <v>566</v>
      </c>
      <c r="R35" s="91">
        <v>56212648</v>
      </c>
      <c r="S35" s="75">
        <v>25</v>
      </c>
      <c r="T35" s="72" t="s">
        <v>35</v>
      </c>
      <c r="U35" s="12">
        <f t="shared" si="0"/>
        <v>60024</v>
      </c>
      <c r="V35" s="92"/>
      <c r="W35" s="92"/>
      <c r="X35" s="92">
        <v>60024</v>
      </c>
      <c r="Y35" s="72"/>
      <c r="Z35" s="72" t="s">
        <v>565</v>
      </c>
      <c r="AA35" s="93"/>
    </row>
    <row r="36" spans="1:27" ht="25.5" x14ac:dyDescent="0.25">
      <c r="A36" s="10">
        <v>32</v>
      </c>
      <c r="B36" s="72" t="s">
        <v>25</v>
      </c>
      <c r="C36" s="72" t="s">
        <v>26</v>
      </c>
      <c r="D36" s="72">
        <v>1</v>
      </c>
      <c r="E36" s="73" t="s">
        <v>27</v>
      </c>
      <c r="F36" s="72" t="s">
        <v>28</v>
      </c>
      <c r="G36" s="72" t="s">
        <v>29</v>
      </c>
      <c r="H36" s="74" t="s">
        <v>538</v>
      </c>
      <c r="I36" s="72" t="s">
        <v>539</v>
      </c>
      <c r="J36" s="72">
        <v>7611573757</v>
      </c>
      <c r="K36" s="90" t="s">
        <v>567</v>
      </c>
      <c r="L36" s="90" t="s">
        <v>568</v>
      </c>
      <c r="M36" s="90" t="s">
        <v>86</v>
      </c>
      <c r="N36" s="90" t="s">
        <v>27</v>
      </c>
      <c r="O36" s="91" t="s">
        <v>28</v>
      </c>
      <c r="P36" s="91">
        <v>131011157</v>
      </c>
      <c r="Q36" s="73" t="s">
        <v>569</v>
      </c>
      <c r="R36" s="91">
        <v>14240614</v>
      </c>
      <c r="S36" s="75">
        <v>10</v>
      </c>
      <c r="T36" s="72" t="s">
        <v>35</v>
      </c>
      <c r="U36" s="12">
        <f t="shared" si="0"/>
        <v>5352</v>
      </c>
      <c r="V36" s="92"/>
      <c r="W36" s="92"/>
      <c r="X36" s="92">
        <v>5352</v>
      </c>
      <c r="Y36" s="72"/>
      <c r="Z36" s="72" t="s">
        <v>567</v>
      </c>
      <c r="AA36" s="93"/>
    </row>
    <row r="37" spans="1:27" ht="25.5" x14ac:dyDescent="0.25">
      <c r="A37" s="10">
        <v>33</v>
      </c>
      <c r="B37" s="72" t="s">
        <v>25</v>
      </c>
      <c r="C37" s="72" t="s">
        <v>26</v>
      </c>
      <c r="D37" s="72">
        <v>1</v>
      </c>
      <c r="E37" s="73" t="s">
        <v>27</v>
      </c>
      <c r="F37" s="72" t="s">
        <v>28</v>
      </c>
      <c r="G37" s="72" t="s">
        <v>29</v>
      </c>
      <c r="H37" s="74" t="s">
        <v>538</v>
      </c>
      <c r="I37" s="72" t="s">
        <v>539</v>
      </c>
      <c r="J37" s="72">
        <v>7611573757</v>
      </c>
      <c r="K37" s="90" t="s">
        <v>567</v>
      </c>
      <c r="L37" s="90" t="s">
        <v>570</v>
      </c>
      <c r="M37" s="90" t="s">
        <v>86</v>
      </c>
      <c r="N37" s="90" t="s">
        <v>27</v>
      </c>
      <c r="O37" s="91" t="s">
        <v>28</v>
      </c>
      <c r="P37" s="91">
        <v>131011158</v>
      </c>
      <c r="Q37" s="73" t="s">
        <v>571</v>
      </c>
      <c r="R37" s="91">
        <v>30391637</v>
      </c>
      <c r="S37" s="75">
        <v>10</v>
      </c>
      <c r="T37" s="72" t="s">
        <v>35</v>
      </c>
      <c r="U37" s="12">
        <f t="shared" ref="U37:U60" si="1">X37</f>
        <v>1678</v>
      </c>
      <c r="V37" s="92"/>
      <c r="W37" s="92"/>
      <c r="X37" s="92">
        <v>1678</v>
      </c>
      <c r="Y37" s="72"/>
      <c r="Z37" s="72" t="s">
        <v>567</v>
      </c>
      <c r="AA37" s="93"/>
    </row>
    <row r="38" spans="1:27" ht="25.5" x14ac:dyDescent="0.25">
      <c r="A38" s="10">
        <v>34</v>
      </c>
      <c r="B38" s="72" t="s">
        <v>25</v>
      </c>
      <c r="C38" s="72" t="s">
        <v>26</v>
      </c>
      <c r="D38" s="72">
        <v>1</v>
      </c>
      <c r="E38" s="73" t="s">
        <v>27</v>
      </c>
      <c r="F38" s="72" t="s">
        <v>28</v>
      </c>
      <c r="G38" s="72" t="s">
        <v>29</v>
      </c>
      <c r="H38" s="74" t="s">
        <v>538</v>
      </c>
      <c r="I38" s="72" t="s">
        <v>539</v>
      </c>
      <c r="J38" s="72">
        <v>7611573757</v>
      </c>
      <c r="K38" s="90" t="s">
        <v>567</v>
      </c>
      <c r="L38" s="90" t="s">
        <v>94</v>
      </c>
      <c r="M38" s="90" t="s">
        <v>86</v>
      </c>
      <c r="N38" s="90" t="s">
        <v>27</v>
      </c>
      <c r="O38" s="91" t="s">
        <v>28</v>
      </c>
      <c r="P38" s="91">
        <v>131011159</v>
      </c>
      <c r="Q38" s="73" t="s">
        <v>572</v>
      </c>
      <c r="R38" s="91">
        <v>56129345</v>
      </c>
      <c r="S38" s="75">
        <v>25</v>
      </c>
      <c r="T38" s="72" t="s">
        <v>35</v>
      </c>
      <c r="U38" s="12">
        <f t="shared" si="1"/>
        <v>24383</v>
      </c>
      <c r="V38" s="92"/>
      <c r="W38" s="92"/>
      <c r="X38" s="92">
        <v>24383</v>
      </c>
      <c r="Y38" s="72"/>
      <c r="Z38" s="72" t="s">
        <v>567</v>
      </c>
      <c r="AA38" s="93"/>
    </row>
    <row r="39" spans="1:27" ht="25.5" x14ac:dyDescent="0.25">
      <c r="A39" s="10">
        <v>35</v>
      </c>
      <c r="B39" s="72" t="s">
        <v>25</v>
      </c>
      <c r="C39" s="72" t="s">
        <v>26</v>
      </c>
      <c r="D39" s="72">
        <v>1</v>
      </c>
      <c r="E39" s="73" t="s">
        <v>27</v>
      </c>
      <c r="F39" s="72" t="s">
        <v>28</v>
      </c>
      <c r="G39" s="72" t="s">
        <v>29</v>
      </c>
      <c r="H39" s="74" t="s">
        <v>538</v>
      </c>
      <c r="I39" s="72" t="s">
        <v>539</v>
      </c>
      <c r="J39" s="72">
        <v>7611573757</v>
      </c>
      <c r="K39" s="90" t="s">
        <v>565</v>
      </c>
      <c r="L39" s="90" t="s">
        <v>283</v>
      </c>
      <c r="M39" s="90" t="s">
        <v>86</v>
      </c>
      <c r="N39" s="90" t="s">
        <v>27</v>
      </c>
      <c r="O39" s="91" t="s">
        <v>28</v>
      </c>
      <c r="P39" s="91">
        <v>133612098</v>
      </c>
      <c r="Q39" s="95" t="s">
        <v>573</v>
      </c>
      <c r="R39" s="91">
        <v>56129369</v>
      </c>
      <c r="S39" s="75">
        <v>25</v>
      </c>
      <c r="T39" s="72" t="s">
        <v>35</v>
      </c>
      <c r="U39" s="12">
        <f t="shared" si="1"/>
        <v>410</v>
      </c>
      <c r="V39" s="92"/>
      <c r="W39" s="92"/>
      <c r="X39" s="92">
        <v>410</v>
      </c>
      <c r="Y39" s="72"/>
      <c r="Z39" s="72" t="s">
        <v>565</v>
      </c>
      <c r="AA39" s="93"/>
    </row>
    <row r="40" spans="1:27" ht="25.5" x14ac:dyDescent="0.25">
      <c r="A40" s="10">
        <v>36</v>
      </c>
      <c r="B40" s="72" t="s">
        <v>25</v>
      </c>
      <c r="C40" s="72" t="s">
        <v>26</v>
      </c>
      <c r="D40" s="72">
        <v>1</v>
      </c>
      <c r="E40" s="73" t="s">
        <v>27</v>
      </c>
      <c r="F40" s="72" t="s">
        <v>28</v>
      </c>
      <c r="G40" s="72" t="s">
        <v>29</v>
      </c>
      <c r="H40" s="74" t="s">
        <v>538</v>
      </c>
      <c r="I40" s="72" t="s">
        <v>539</v>
      </c>
      <c r="J40" s="72">
        <v>7611573757</v>
      </c>
      <c r="K40" s="90" t="s">
        <v>565</v>
      </c>
      <c r="L40" s="90" t="s">
        <v>296</v>
      </c>
      <c r="M40" s="90" t="s">
        <v>86</v>
      </c>
      <c r="N40" s="90" t="s">
        <v>27</v>
      </c>
      <c r="O40" s="91" t="s">
        <v>28</v>
      </c>
      <c r="P40" s="91">
        <v>133017105</v>
      </c>
      <c r="Q40" s="73" t="s">
        <v>574</v>
      </c>
      <c r="R40" s="91">
        <v>1899676</v>
      </c>
      <c r="S40" s="75">
        <v>20</v>
      </c>
      <c r="T40" s="72" t="s">
        <v>35</v>
      </c>
      <c r="U40" s="12">
        <f t="shared" si="1"/>
        <v>24550</v>
      </c>
      <c r="V40" s="92"/>
      <c r="W40" s="92"/>
      <c r="X40" s="92">
        <v>24550</v>
      </c>
      <c r="Y40" s="72"/>
      <c r="Z40" s="72" t="s">
        <v>565</v>
      </c>
      <c r="AA40" s="93"/>
    </row>
    <row r="41" spans="1:27" ht="25.5" x14ac:dyDescent="0.25">
      <c r="A41" s="10">
        <v>37</v>
      </c>
      <c r="B41" s="72" t="s">
        <v>25</v>
      </c>
      <c r="C41" s="72" t="s">
        <v>26</v>
      </c>
      <c r="D41" s="72">
        <v>1</v>
      </c>
      <c r="E41" s="73" t="s">
        <v>27</v>
      </c>
      <c r="F41" s="72" t="s">
        <v>28</v>
      </c>
      <c r="G41" s="72" t="s">
        <v>29</v>
      </c>
      <c r="H41" s="74" t="s">
        <v>538</v>
      </c>
      <c r="I41" s="72" t="s">
        <v>539</v>
      </c>
      <c r="J41" s="72">
        <v>7611573757</v>
      </c>
      <c r="K41" s="90" t="s">
        <v>565</v>
      </c>
      <c r="L41" s="90" t="s">
        <v>46</v>
      </c>
      <c r="M41" s="90" t="s">
        <v>86</v>
      </c>
      <c r="N41" s="90" t="s">
        <v>27</v>
      </c>
      <c r="O41" s="91" t="s">
        <v>28</v>
      </c>
      <c r="P41" s="91">
        <v>133635106</v>
      </c>
      <c r="Q41" s="73" t="s">
        <v>575</v>
      </c>
      <c r="R41" s="91">
        <v>56212647</v>
      </c>
      <c r="S41" s="75">
        <v>26</v>
      </c>
      <c r="T41" s="72" t="s">
        <v>35</v>
      </c>
      <c r="U41" s="12">
        <f t="shared" si="1"/>
        <v>172800</v>
      </c>
      <c r="V41" s="92"/>
      <c r="W41" s="92"/>
      <c r="X41" s="92">
        <v>172800</v>
      </c>
      <c r="Y41" s="72"/>
      <c r="Z41" s="72" t="s">
        <v>565</v>
      </c>
      <c r="AA41" s="93"/>
    </row>
    <row r="42" spans="1:27" ht="25.5" x14ac:dyDescent="0.25">
      <c r="A42" s="10">
        <v>38</v>
      </c>
      <c r="B42" s="72" t="s">
        <v>25</v>
      </c>
      <c r="C42" s="72" t="s">
        <v>26</v>
      </c>
      <c r="D42" s="72">
        <v>1</v>
      </c>
      <c r="E42" s="73" t="s">
        <v>27</v>
      </c>
      <c r="F42" s="72" t="s">
        <v>28</v>
      </c>
      <c r="G42" s="72" t="s">
        <v>29</v>
      </c>
      <c r="H42" s="74" t="s">
        <v>538</v>
      </c>
      <c r="I42" s="72" t="s">
        <v>539</v>
      </c>
      <c r="J42" s="72">
        <v>7611573757</v>
      </c>
      <c r="K42" s="90" t="s">
        <v>567</v>
      </c>
      <c r="L42" s="90" t="s">
        <v>576</v>
      </c>
      <c r="M42" s="90" t="s">
        <v>86</v>
      </c>
      <c r="N42" s="90" t="s">
        <v>27</v>
      </c>
      <c r="O42" s="91" t="s">
        <v>28</v>
      </c>
      <c r="P42" s="91">
        <v>131317068</v>
      </c>
      <c r="Q42" s="73" t="s">
        <v>577</v>
      </c>
      <c r="R42" s="91">
        <v>14264487</v>
      </c>
      <c r="S42" s="75">
        <v>5</v>
      </c>
      <c r="T42" s="72" t="s">
        <v>35</v>
      </c>
      <c r="U42" s="12">
        <f t="shared" si="1"/>
        <v>1594</v>
      </c>
      <c r="V42" s="92"/>
      <c r="W42" s="92"/>
      <c r="X42" s="92">
        <v>1594</v>
      </c>
      <c r="Y42" s="72"/>
      <c r="Z42" s="72" t="s">
        <v>567</v>
      </c>
      <c r="AA42" s="93"/>
    </row>
    <row r="43" spans="1:27" ht="25.5" x14ac:dyDescent="0.25">
      <c r="A43" s="10">
        <v>39</v>
      </c>
      <c r="B43" s="72" t="s">
        <v>25</v>
      </c>
      <c r="C43" s="72" t="s">
        <v>26</v>
      </c>
      <c r="D43" s="72">
        <v>1</v>
      </c>
      <c r="E43" s="73" t="s">
        <v>27</v>
      </c>
      <c r="F43" s="72" t="s">
        <v>28</v>
      </c>
      <c r="G43" s="72" t="s">
        <v>29</v>
      </c>
      <c r="H43" s="74" t="s">
        <v>538</v>
      </c>
      <c r="I43" s="72" t="s">
        <v>539</v>
      </c>
      <c r="J43" s="72">
        <v>7611573757</v>
      </c>
      <c r="K43" s="90" t="s">
        <v>578</v>
      </c>
      <c r="L43" s="90" t="s">
        <v>356</v>
      </c>
      <c r="M43" s="90" t="s">
        <v>86</v>
      </c>
      <c r="N43" s="90" t="s">
        <v>27</v>
      </c>
      <c r="O43" s="91" t="s">
        <v>28</v>
      </c>
      <c r="P43" s="91">
        <v>133628069</v>
      </c>
      <c r="Q43" s="73" t="s">
        <v>579</v>
      </c>
      <c r="R43" s="91" t="s">
        <v>580</v>
      </c>
      <c r="S43" s="75">
        <v>21</v>
      </c>
      <c r="T43" s="72" t="s">
        <v>35</v>
      </c>
      <c r="U43" s="12">
        <f t="shared" si="1"/>
        <v>34200</v>
      </c>
      <c r="V43" s="92"/>
      <c r="W43" s="92"/>
      <c r="X43" s="92">
        <v>34200</v>
      </c>
      <c r="Y43" s="72"/>
      <c r="Z43" s="72" t="s">
        <v>578</v>
      </c>
      <c r="AA43" s="93"/>
    </row>
    <row r="44" spans="1:27" ht="25.5" x14ac:dyDescent="0.25">
      <c r="A44" s="10">
        <v>40</v>
      </c>
      <c r="B44" s="72" t="s">
        <v>25</v>
      </c>
      <c r="C44" s="72" t="s">
        <v>26</v>
      </c>
      <c r="D44" s="72">
        <v>1</v>
      </c>
      <c r="E44" s="73" t="s">
        <v>27</v>
      </c>
      <c r="F44" s="72" t="s">
        <v>28</v>
      </c>
      <c r="G44" s="72" t="s">
        <v>29</v>
      </c>
      <c r="H44" s="74" t="s">
        <v>538</v>
      </c>
      <c r="I44" s="72" t="s">
        <v>539</v>
      </c>
      <c r="J44" s="72">
        <v>7611573757</v>
      </c>
      <c r="K44" s="90" t="s">
        <v>584</v>
      </c>
      <c r="L44" s="90" t="s">
        <v>585</v>
      </c>
      <c r="M44" s="90" t="s">
        <v>586</v>
      </c>
      <c r="N44" s="90" t="s">
        <v>27</v>
      </c>
      <c r="O44" s="91" t="s">
        <v>28</v>
      </c>
      <c r="P44" s="91">
        <v>130771279</v>
      </c>
      <c r="Q44" s="73" t="s">
        <v>587</v>
      </c>
      <c r="R44" s="91">
        <v>26672307</v>
      </c>
      <c r="S44" s="75">
        <v>3</v>
      </c>
      <c r="T44" s="72" t="s">
        <v>35</v>
      </c>
      <c r="U44" s="12">
        <f t="shared" si="1"/>
        <v>1140</v>
      </c>
      <c r="V44" s="92"/>
      <c r="W44" s="92"/>
      <c r="X44" s="92">
        <v>1140</v>
      </c>
      <c r="Y44" s="72"/>
      <c r="Z44" s="72" t="s">
        <v>584</v>
      </c>
      <c r="AA44" s="93"/>
    </row>
    <row r="45" spans="1:27" ht="25.5" x14ac:dyDescent="0.25">
      <c r="A45" s="10">
        <v>41</v>
      </c>
      <c r="B45" s="72" t="s">
        <v>25</v>
      </c>
      <c r="C45" s="72" t="s">
        <v>26</v>
      </c>
      <c r="D45" s="72">
        <v>1</v>
      </c>
      <c r="E45" s="73" t="s">
        <v>27</v>
      </c>
      <c r="F45" s="72" t="s">
        <v>28</v>
      </c>
      <c r="G45" s="72" t="s">
        <v>29</v>
      </c>
      <c r="H45" s="74" t="s">
        <v>538</v>
      </c>
      <c r="I45" s="72" t="s">
        <v>539</v>
      </c>
      <c r="J45" s="72">
        <v>7611573757</v>
      </c>
      <c r="K45" s="90" t="s">
        <v>588</v>
      </c>
      <c r="L45" s="90" t="s">
        <v>589</v>
      </c>
      <c r="M45" s="90" t="s">
        <v>86</v>
      </c>
      <c r="N45" s="90" t="s">
        <v>27</v>
      </c>
      <c r="O45" s="91" t="s">
        <v>28</v>
      </c>
      <c r="P45" s="91">
        <v>131011154</v>
      </c>
      <c r="Q45" s="73" t="s">
        <v>590</v>
      </c>
      <c r="R45" s="91">
        <v>13493926</v>
      </c>
      <c r="S45" s="75">
        <v>1</v>
      </c>
      <c r="T45" s="72" t="s">
        <v>35</v>
      </c>
      <c r="U45" s="12">
        <f t="shared" si="1"/>
        <v>736</v>
      </c>
      <c r="V45" s="92"/>
      <c r="W45" s="92"/>
      <c r="X45" s="92">
        <v>736</v>
      </c>
      <c r="Y45" s="72"/>
      <c r="Z45" s="72" t="s">
        <v>588</v>
      </c>
      <c r="AA45" s="93"/>
    </row>
    <row r="46" spans="1:27" ht="25.5" x14ac:dyDescent="0.25">
      <c r="A46" s="10">
        <v>42</v>
      </c>
      <c r="B46" s="72" t="s">
        <v>25</v>
      </c>
      <c r="C46" s="72" t="s">
        <v>26</v>
      </c>
      <c r="D46" s="72">
        <v>1</v>
      </c>
      <c r="E46" s="73" t="s">
        <v>27</v>
      </c>
      <c r="F46" s="72" t="s">
        <v>28</v>
      </c>
      <c r="G46" s="72" t="s">
        <v>29</v>
      </c>
      <c r="H46" s="74" t="s">
        <v>538</v>
      </c>
      <c r="I46" s="72" t="s">
        <v>539</v>
      </c>
      <c r="J46" s="72">
        <v>7611573757</v>
      </c>
      <c r="K46" s="90" t="s">
        <v>591</v>
      </c>
      <c r="L46" s="90" t="s">
        <v>144</v>
      </c>
      <c r="M46" s="90" t="s">
        <v>86</v>
      </c>
      <c r="N46" s="90" t="s">
        <v>27</v>
      </c>
      <c r="O46" s="91" t="s">
        <v>28</v>
      </c>
      <c r="P46" s="91">
        <v>131011153</v>
      </c>
      <c r="Q46" s="73" t="s">
        <v>592</v>
      </c>
      <c r="R46" s="91">
        <v>94804767</v>
      </c>
      <c r="S46" s="75">
        <v>7</v>
      </c>
      <c r="T46" s="72" t="s">
        <v>35</v>
      </c>
      <c r="U46" s="12">
        <f t="shared" si="1"/>
        <v>380</v>
      </c>
      <c r="V46" s="92"/>
      <c r="W46" s="92"/>
      <c r="X46" s="92">
        <v>380</v>
      </c>
      <c r="Y46" s="72"/>
      <c r="Z46" s="72" t="s">
        <v>591</v>
      </c>
      <c r="AA46" s="93"/>
    </row>
    <row r="47" spans="1:27" ht="25.5" x14ac:dyDescent="0.25">
      <c r="A47" s="10">
        <v>43</v>
      </c>
      <c r="B47" s="72" t="s">
        <v>25</v>
      </c>
      <c r="C47" s="72" t="s">
        <v>26</v>
      </c>
      <c r="D47" s="72">
        <v>1</v>
      </c>
      <c r="E47" s="73" t="s">
        <v>27</v>
      </c>
      <c r="F47" s="72" t="s">
        <v>28</v>
      </c>
      <c r="G47" s="72" t="s">
        <v>29</v>
      </c>
      <c r="H47" s="74" t="s">
        <v>538</v>
      </c>
      <c r="I47" s="72" t="s">
        <v>539</v>
      </c>
      <c r="J47" s="72">
        <v>7611573757</v>
      </c>
      <c r="K47" s="90" t="s">
        <v>591</v>
      </c>
      <c r="L47" s="90" t="s">
        <v>262</v>
      </c>
      <c r="M47" s="90" t="s">
        <v>86</v>
      </c>
      <c r="N47" s="90" t="s">
        <v>27</v>
      </c>
      <c r="O47" s="91" t="s">
        <v>28</v>
      </c>
      <c r="P47" s="91">
        <v>131011152</v>
      </c>
      <c r="Q47" s="73" t="s">
        <v>593</v>
      </c>
      <c r="R47" s="91">
        <v>94358600</v>
      </c>
      <c r="S47" s="75">
        <v>7</v>
      </c>
      <c r="T47" s="72" t="s">
        <v>35</v>
      </c>
      <c r="U47" s="12">
        <f t="shared" si="1"/>
        <v>1250</v>
      </c>
      <c r="V47" s="92"/>
      <c r="W47" s="92"/>
      <c r="X47" s="92">
        <v>1250</v>
      </c>
      <c r="Y47" s="72"/>
      <c r="Z47" s="72" t="s">
        <v>591</v>
      </c>
      <c r="AA47" s="93"/>
    </row>
    <row r="48" spans="1:27" ht="25.5" x14ac:dyDescent="0.25">
      <c r="A48" s="10">
        <v>44</v>
      </c>
      <c r="B48" s="72" t="s">
        <v>25</v>
      </c>
      <c r="C48" s="72" t="s">
        <v>26</v>
      </c>
      <c r="D48" s="72">
        <v>1</v>
      </c>
      <c r="E48" s="73" t="s">
        <v>27</v>
      </c>
      <c r="F48" s="72" t="s">
        <v>28</v>
      </c>
      <c r="G48" s="72" t="s">
        <v>29</v>
      </c>
      <c r="H48" s="74" t="s">
        <v>538</v>
      </c>
      <c r="I48" s="72" t="s">
        <v>539</v>
      </c>
      <c r="J48" s="72">
        <v>7611573757</v>
      </c>
      <c r="K48" s="90" t="s">
        <v>443</v>
      </c>
      <c r="L48" s="90" t="s">
        <v>286</v>
      </c>
      <c r="M48" s="90" t="s">
        <v>595</v>
      </c>
      <c r="N48" s="90" t="s">
        <v>27</v>
      </c>
      <c r="O48" s="91" t="s">
        <v>28</v>
      </c>
      <c r="P48" s="91">
        <v>133612097</v>
      </c>
      <c r="Q48" s="73" t="s">
        <v>596</v>
      </c>
      <c r="R48" s="91">
        <v>30991019</v>
      </c>
      <c r="S48" s="75">
        <v>5</v>
      </c>
      <c r="T48" s="72" t="s">
        <v>35</v>
      </c>
      <c r="U48" s="12">
        <f t="shared" si="1"/>
        <v>228</v>
      </c>
      <c r="V48" s="92"/>
      <c r="W48" s="92"/>
      <c r="X48" s="92">
        <v>228</v>
      </c>
      <c r="Y48" s="72"/>
      <c r="Z48" s="72" t="s">
        <v>443</v>
      </c>
      <c r="AA48" s="93"/>
    </row>
    <row r="49" spans="1:27" ht="25.5" x14ac:dyDescent="0.25">
      <c r="A49" s="10">
        <v>45</v>
      </c>
      <c r="B49" s="72" t="s">
        <v>25</v>
      </c>
      <c r="C49" s="72" t="s">
        <v>26</v>
      </c>
      <c r="D49" s="72">
        <v>1</v>
      </c>
      <c r="E49" s="73" t="s">
        <v>27</v>
      </c>
      <c r="F49" s="72" t="s">
        <v>28</v>
      </c>
      <c r="G49" s="72" t="s">
        <v>29</v>
      </c>
      <c r="H49" s="74" t="s">
        <v>538</v>
      </c>
      <c r="I49" s="72" t="s">
        <v>539</v>
      </c>
      <c r="J49" s="72">
        <v>7611573757</v>
      </c>
      <c r="K49" s="90" t="s">
        <v>598</v>
      </c>
      <c r="L49" s="90" t="s">
        <v>317</v>
      </c>
      <c r="M49" s="90" t="s">
        <v>86</v>
      </c>
      <c r="N49" s="90" t="s">
        <v>27</v>
      </c>
      <c r="O49" s="91" t="s">
        <v>28</v>
      </c>
      <c r="P49" s="91">
        <v>133632129</v>
      </c>
      <c r="Q49" s="73" t="s">
        <v>599</v>
      </c>
      <c r="R49" s="91">
        <v>96014410</v>
      </c>
      <c r="S49" s="75">
        <v>7</v>
      </c>
      <c r="T49" s="72" t="s">
        <v>35</v>
      </c>
      <c r="U49" s="12">
        <f t="shared" si="1"/>
        <v>310</v>
      </c>
      <c r="V49" s="92"/>
      <c r="W49" s="92"/>
      <c r="X49" s="92">
        <v>310</v>
      </c>
      <c r="Y49" s="72"/>
      <c r="Z49" s="72" t="s">
        <v>598</v>
      </c>
      <c r="AA49" s="93"/>
    </row>
    <row r="50" spans="1:27" ht="25.5" x14ac:dyDescent="0.25">
      <c r="A50" s="10">
        <v>46</v>
      </c>
      <c r="B50" s="72" t="s">
        <v>25</v>
      </c>
      <c r="C50" s="72" t="s">
        <v>26</v>
      </c>
      <c r="D50" s="72">
        <v>1</v>
      </c>
      <c r="E50" s="73" t="s">
        <v>27</v>
      </c>
      <c r="F50" s="72" t="s">
        <v>28</v>
      </c>
      <c r="G50" s="72" t="s">
        <v>29</v>
      </c>
      <c r="H50" s="74" t="s">
        <v>538</v>
      </c>
      <c r="I50" s="72" t="s">
        <v>539</v>
      </c>
      <c r="J50" s="72">
        <v>7611573757</v>
      </c>
      <c r="K50" s="90" t="s">
        <v>567</v>
      </c>
      <c r="L50" s="90" t="s">
        <v>105</v>
      </c>
      <c r="M50" s="90" t="s">
        <v>86</v>
      </c>
      <c r="N50" s="90" t="s">
        <v>27</v>
      </c>
      <c r="O50" s="91" t="s">
        <v>28</v>
      </c>
      <c r="P50" s="91">
        <v>131011150</v>
      </c>
      <c r="Q50" s="73" t="s">
        <v>602</v>
      </c>
      <c r="R50" s="91">
        <v>72306915</v>
      </c>
      <c r="S50" s="75">
        <v>6</v>
      </c>
      <c r="T50" s="72" t="s">
        <v>35</v>
      </c>
      <c r="U50" s="12">
        <f t="shared" si="1"/>
        <v>170</v>
      </c>
      <c r="V50" s="92"/>
      <c r="W50" s="92"/>
      <c r="X50" s="92">
        <v>170</v>
      </c>
      <c r="Y50" s="72"/>
      <c r="Z50" s="72" t="s">
        <v>567</v>
      </c>
      <c r="AA50" s="93"/>
    </row>
    <row r="51" spans="1:27" ht="25.5" x14ac:dyDescent="0.25">
      <c r="A51" s="10">
        <v>47</v>
      </c>
      <c r="B51" s="72" t="s">
        <v>25</v>
      </c>
      <c r="C51" s="72" t="s">
        <v>26</v>
      </c>
      <c r="D51" s="72">
        <v>1</v>
      </c>
      <c r="E51" s="73" t="s">
        <v>27</v>
      </c>
      <c r="F51" s="72" t="s">
        <v>28</v>
      </c>
      <c r="G51" s="72" t="s">
        <v>29</v>
      </c>
      <c r="H51" s="74" t="s">
        <v>538</v>
      </c>
      <c r="I51" s="72" t="s">
        <v>539</v>
      </c>
      <c r="J51" s="72">
        <v>7611573757</v>
      </c>
      <c r="K51" s="90" t="s">
        <v>567</v>
      </c>
      <c r="L51" s="90" t="s">
        <v>603</v>
      </c>
      <c r="M51" s="90" t="s">
        <v>604</v>
      </c>
      <c r="N51" s="90" t="s">
        <v>27</v>
      </c>
      <c r="O51" s="91" t="s">
        <v>28</v>
      </c>
      <c r="P51" s="91">
        <v>133612096</v>
      </c>
      <c r="Q51" s="95" t="s">
        <v>605</v>
      </c>
      <c r="R51" s="91">
        <v>72306941</v>
      </c>
      <c r="S51" s="75">
        <v>11</v>
      </c>
      <c r="T51" s="72" t="s">
        <v>35</v>
      </c>
      <c r="U51" s="12">
        <f t="shared" si="1"/>
        <v>904</v>
      </c>
      <c r="V51" s="92"/>
      <c r="W51" s="92"/>
      <c r="X51" s="92">
        <v>904</v>
      </c>
      <c r="Y51" s="72"/>
      <c r="Z51" s="72" t="s">
        <v>567</v>
      </c>
      <c r="AA51" s="93"/>
    </row>
    <row r="52" spans="1:27" ht="25.5" x14ac:dyDescent="0.25">
      <c r="A52" s="10">
        <v>48</v>
      </c>
      <c r="B52" s="71" t="s">
        <v>25</v>
      </c>
      <c r="C52" s="71" t="s">
        <v>26</v>
      </c>
      <c r="D52" s="71">
        <v>1</v>
      </c>
      <c r="E52" s="96" t="s">
        <v>420</v>
      </c>
      <c r="F52" s="71" t="s">
        <v>28</v>
      </c>
      <c r="G52" s="71" t="s">
        <v>29</v>
      </c>
      <c r="H52" s="97" t="s">
        <v>538</v>
      </c>
      <c r="I52" s="71" t="s">
        <v>539</v>
      </c>
      <c r="J52" s="71">
        <v>7611573757</v>
      </c>
      <c r="K52" s="71" t="s">
        <v>515</v>
      </c>
      <c r="L52" s="98" t="s">
        <v>245</v>
      </c>
      <c r="M52" s="98" t="s">
        <v>609</v>
      </c>
      <c r="N52" s="98" t="s">
        <v>420</v>
      </c>
      <c r="O52" s="99" t="s">
        <v>28</v>
      </c>
      <c r="P52" s="99" t="s">
        <v>610</v>
      </c>
      <c r="Q52" s="99" t="s">
        <v>611</v>
      </c>
      <c r="R52" s="99" t="s">
        <v>612</v>
      </c>
      <c r="S52" s="98">
        <v>7</v>
      </c>
      <c r="T52" s="71" t="s">
        <v>35</v>
      </c>
      <c r="U52" s="12">
        <f t="shared" si="1"/>
        <v>600</v>
      </c>
      <c r="V52" s="100"/>
      <c r="W52" s="100"/>
      <c r="X52" s="100">
        <v>600</v>
      </c>
      <c r="Y52" s="71"/>
      <c r="Z52" s="71" t="s">
        <v>519</v>
      </c>
      <c r="AA52" s="93"/>
    </row>
    <row r="53" spans="1:27" ht="25.5" x14ac:dyDescent="0.25">
      <c r="A53" s="10">
        <v>49</v>
      </c>
      <c r="B53" s="71" t="s">
        <v>25</v>
      </c>
      <c r="C53" s="71" t="s">
        <v>26</v>
      </c>
      <c r="D53" s="71">
        <v>1</v>
      </c>
      <c r="E53" s="96" t="s">
        <v>613</v>
      </c>
      <c r="F53" s="71" t="s">
        <v>28</v>
      </c>
      <c r="G53" s="71" t="s">
        <v>29</v>
      </c>
      <c r="H53" s="97" t="s">
        <v>538</v>
      </c>
      <c r="I53" s="71" t="s">
        <v>539</v>
      </c>
      <c r="J53" s="71">
        <v>7611573757</v>
      </c>
      <c r="K53" s="71" t="s">
        <v>515</v>
      </c>
      <c r="L53" s="98" t="s">
        <v>614</v>
      </c>
      <c r="M53" s="98" t="s">
        <v>615</v>
      </c>
      <c r="N53" s="98" t="s">
        <v>613</v>
      </c>
      <c r="O53" s="99" t="s">
        <v>28</v>
      </c>
      <c r="P53" s="99" t="s">
        <v>610</v>
      </c>
      <c r="Q53" s="99" t="s">
        <v>611</v>
      </c>
      <c r="R53" s="99" t="s">
        <v>616</v>
      </c>
      <c r="S53" s="98">
        <v>6</v>
      </c>
      <c r="T53" s="71" t="s">
        <v>35</v>
      </c>
      <c r="U53" s="12">
        <f t="shared" si="1"/>
        <v>600</v>
      </c>
      <c r="V53" s="100"/>
      <c r="W53" s="100"/>
      <c r="X53" s="100">
        <v>600</v>
      </c>
      <c r="Y53" s="71"/>
      <c r="Z53" s="71" t="s">
        <v>519</v>
      </c>
      <c r="AA53" s="93"/>
    </row>
    <row r="54" spans="1:27" ht="25.5" x14ac:dyDescent="0.25">
      <c r="A54" s="10">
        <v>50</v>
      </c>
      <c r="B54" s="71" t="s">
        <v>25</v>
      </c>
      <c r="C54" s="71" t="s">
        <v>26</v>
      </c>
      <c r="D54" s="71">
        <v>1</v>
      </c>
      <c r="E54" s="96" t="s">
        <v>47</v>
      </c>
      <c r="F54" s="71" t="s">
        <v>28</v>
      </c>
      <c r="G54" s="71" t="s">
        <v>29</v>
      </c>
      <c r="H54" s="97" t="s">
        <v>538</v>
      </c>
      <c r="I54" s="71" t="s">
        <v>539</v>
      </c>
      <c r="J54" s="71">
        <v>7611573757</v>
      </c>
      <c r="K54" s="71" t="s">
        <v>617</v>
      </c>
      <c r="L54" s="98" t="s">
        <v>356</v>
      </c>
      <c r="M54" s="98" t="s">
        <v>618</v>
      </c>
      <c r="N54" s="98" t="s">
        <v>47</v>
      </c>
      <c r="O54" s="99" t="s">
        <v>28</v>
      </c>
      <c r="P54" s="99" t="s">
        <v>619</v>
      </c>
      <c r="Q54" s="99" t="s">
        <v>620</v>
      </c>
      <c r="R54" s="99" t="s">
        <v>621</v>
      </c>
      <c r="S54" s="98">
        <v>14</v>
      </c>
      <c r="T54" s="71" t="s">
        <v>35</v>
      </c>
      <c r="U54" s="12">
        <f t="shared" si="1"/>
        <v>1000</v>
      </c>
      <c r="V54" s="100"/>
      <c r="W54" s="100"/>
      <c r="X54" s="100">
        <v>1000</v>
      </c>
      <c r="Y54" s="71"/>
      <c r="Z54" s="71" t="s">
        <v>622</v>
      </c>
      <c r="AA54" s="93"/>
    </row>
    <row r="55" spans="1:27" ht="27.6" customHeight="1" x14ac:dyDescent="0.25">
      <c r="A55" s="10">
        <v>51</v>
      </c>
      <c r="B55" s="72" t="s">
        <v>25</v>
      </c>
      <c r="C55" s="72" t="s">
        <v>26</v>
      </c>
      <c r="D55" s="72">
        <v>1</v>
      </c>
      <c r="E55" s="73" t="s">
        <v>27</v>
      </c>
      <c r="F55" s="72" t="s">
        <v>28</v>
      </c>
      <c r="G55" s="72" t="s">
        <v>29</v>
      </c>
      <c r="H55" s="74" t="s">
        <v>538</v>
      </c>
      <c r="I55" s="72" t="s">
        <v>539</v>
      </c>
      <c r="J55" s="72">
        <v>7611573757</v>
      </c>
      <c r="K55" s="90" t="s">
        <v>591</v>
      </c>
      <c r="L55" s="90" t="s">
        <v>541</v>
      </c>
      <c r="M55" s="90" t="s">
        <v>86</v>
      </c>
      <c r="N55" s="90" t="s">
        <v>27</v>
      </c>
      <c r="O55" s="91" t="s">
        <v>28</v>
      </c>
      <c r="P55" s="91">
        <v>131011156</v>
      </c>
      <c r="Q55" s="73" t="s">
        <v>623</v>
      </c>
      <c r="R55" s="91">
        <v>30392883</v>
      </c>
      <c r="S55" s="75">
        <v>16</v>
      </c>
      <c r="T55" s="72" t="s">
        <v>35</v>
      </c>
      <c r="U55" s="12">
        <f t="shared" si="1"/>
        <v>1820</v>
      </c>
      <c r="V55" s="92"/>
      <c r="W55" s="92"/>
      <c r="X55" s="92">
        <v>1820</v>
      </c>
      <c r="Y55" s="72"/>
      <c r="Z55" s="72" t="s">
        <v>591</v>
      </c>
      <c r="AA55" s="93"/>
    </row>
    <row r="56" spans="1:27" ht="27.6" customHeight="1" x14ac:dyDescent="0.25">
      <c r="A56" s="10">
        <v>52</v>
      </c>
      <c r="B56" s="101" t="s">
        <v>25</v>
      </c>
      <c r="C56" s="101" t="s">
        <v>26</v>
      </c>
      <c r="D56" s="101">
        <v>1</v>
      </c>
      <c r="E56" s="102" t="s">
        <v>27</v>
      </c>
      <c r="F56" s="101" t="s">
        <v>28</v>
      </c>
      <c r="G56" s="101" t="s">
        <v>29</v>
      </c>
      <c r="H56" s="101" t="s">
        <v>538</v>
      </c>
      <c r="I56" s="101" t="s">
        <v>539</v>
      </c>
      <c r="J56" s="101">
        <v>7611573757</v>
      </c>
      <c r="K56" s="103" t="s">
        <v>591</v>
      </c>
      <c r="L56" s="103" t="s">
        <v>28</v>
      </c>
      <c r="M56" s="103" t="s">
        <v>624</v>
      </c>
      <c r="N56" s="103" t="s">
        <v>27</v>
      </c>
      <c r="O56" s="104" t="s">
        <v>28</v>
      </c>
      <c r="P56" s="104" t="s">
        <v>625</v>
      </c>
      <c r="Q56" s="102" t="s">
        <v>626</v>
      </c>
      <c r="R56" s="104" t="s">
        <v>625</v>
      </c>
      <c r="S56" s="105">
        <v>11</v>
      </c>
      <c r="T56" s="106" t="s">
        <v>35</v>
      </c>
      <c r="U56" s="12">
        <f t="shared" si="1"/>
        <v>1000</v>
      </c>
      <c r="V56" s="107"/>
      <c r="W56" s="107"/>
      <c r="X56" s="107">
        <v>1000</v>
      </c>
      <c r="Y56" s="106"/>
      <c r="Z56" s="108" t="s">
        <v>627</v>
      </c>
      <c r="AA56" s="93"/>
    </row>
    <row r="57" spans="1:27" s="123" customFormat="1" ht="27.6" customHeight="1" x14ac:dyDescent="0.25">
      <c r="A57" s="10">
        <v>53</v>
      </c>
      <c r="B57" s="111" t="s">
        <v>25</v>
      </c>
      <c r="C57" s="111" t="s">
        <v>26</v>
      </c>
      <c r="D57" s="119">
        <v>1</v>
      </c>
      <c r="E57" s="120" t="s">
        <v>27</v>
      </c>
      <c r="F57" s="71" t="s">
        <v>28</v>
      </c>
      <c r="G57" s="71" t="s">
        <v>29</v>
      </c>
      <c r="H57" s="71" t="s">
        <v>538</v>
      </c>
      <c r="I57" s="71" t="s">
        <v>539</v>
      </c>
      <c r="J57" s="71">
        <v>7611573757</v>
      </c>
      <c r="K57" s="98" t="s">
        <v>634</v>
      </c>
      <c r="L57" s="98" t="s">
        <v>28</v>
      </c>
      <c r="M57" s="98" t="s">
        <v>517</v>
      </c>
      <c r="N57" s="98" t="s">
        <v>27</v>
      </c>
      <c r="O57" s="99" t="s">
        <v>28</v>
      </c>
      <c r="P57" s="98">
        <v>51</v>
      </c>
      <c r="Q57" s="96" t="s">
        <v>518</v>
      </c>
      <c r="R57" s="99" t="s">
        <v>635</v>
      </c>
      <c r="S57" s="121">
        <v>10</v>
      </c>
      <c r="T57" s="108" t="s">
        <v>35</v>
      </c>
      <c r="U57" s="12">
        <f t="shared" si="1"/>
        <v>600</v>
      </c>
      <c r="V57" s="122"/>
      <c r="W57" s="122"/>
      <c r="X57" s="122">
        <v>600</v>
      </c>
      <c r="Y57" s="108"/>
      <c r="Z57" s="71" t="s">
        <v>636</v>
      </c>
      <c r="AA57" s="93"/>
    </row>
    <row r="58" spans="1:27" s="123" customFormat="1" ht="27.6" customHeight="1" x14ac:dyDescent="0.25">
      <c r="A58" s="10">
        <v>54</v>
      </c>
      <c r="B58" s="111" t="s">
        <v>25</v>
      </c>
      <c r="C58" s="111" t="s">
        <v>26</v>
      </c>
      <c r="D58" s="124">
        <v>1</v>
      </c>
      <c r="E58" s="125" t="s">
        <v>27</v>
      </c>
      <c r="F58" s="71" t="s">
        <v>28</v>
      </c>
      <c r="G58" s="71" t="s">
        <v>29</v>
      </c>
      <c r="H58" s="71" t="s">
        <v>538</v>
      </c>
      <c r="I58" s="71" t="s">
        <v>539</v>
      </c>
      <c r="J58" s="71">
        <v>7611573757</v>
      </c>
      <c r="K58" s="98" t="s">
        <v>637</v>
      </c>
      <c r="L58" s="98" t="s">
        <v>28</v>
      </c>
      <c r="M58" s="98" t="s">
        <v>638</v>
      </c>
      <c r="N58" s="98" t="s">
        <v>27</v>
      </c>
      <c r="O58" s="99" t="s">
        <v>28</v>
      </c>
      <c r="P58" s="99"/>
      <c r="Q58" s="96" t="s">
        <v>639</v>
      </c>
      <c r="R58" s="99"/>
      <c r="S58" s="121">
        <v>7</v>
      </c>
      <c r="T58" s="108" t="s">
        <v>35</v>
      </c>
      <c r="U58" s="12">
        <f t="shared" si="1"/>
        <v>600</v>
      </c>
      <c r="V58" s="122"/>
      <c r="W58" s="122"/>
      <c r="X58" s="122">
        <v>600</v>
      </c>
      <c r="Y58" s="108"/>
      <c r="Z58" s="71" t="s">
        <v>637</v>
      </c>
      <c r="AA58" s="93"/>
    </row>
    <row r="59" spans="1:27" s="123" customFormat="1" ht="27.6" customHeight="1" x14ac:dyDescent="0.25">
      <c r="A59" s="10">
        <v>55</v>
      </c>
      <c r="B59" s="111" t="s">
        <v>25</v>
      </c>
      <c r="C59" s="111" t="s">
        <v>26</v>
      </c>
      <c r="D59" s="124">
        <v>1</v>
      </c>
      <c r="E59" s="125" t="s">
        <v>27</v>
      </c>
      <c r="F59" s="71" t="s">
        <v>28</v>
      </c>
      <c r="G59" s="71" t="s">
        <v>29</v>
      </c>
      <c r="H59" s="71" t="s">
        <v>538</v>
      </c>
      <c r="I59" s="71" t="s">
        <v>539</v>
      </c>
      <c r="J59" s="71">
        <v>7611573757</v>
      </c>
      <c r="K59" s="98" t="s">
        <v>640</v>
      </c>
      <c r="L59" s="98" t="s">
        <v>28</v>
      </c>
      <c r="M59" s="98" t="s">
        <v>641</v>
      </c>
      <c r="N59" s="98" t="s">
        <v>27</v>
      </c>
      <c r="O59" s="99" t="s">
        <v>28</v>
      </c>
      <c r="P59" s="99"/>
      <c r="Q59" s="96" t="s">
        <v>642</v>
      </c>
      <c r="R59" s="99"/>
      <c r="S59" s="121">
        <v>7</v>
      </c>
      <c r="T59" s="108" t="s">
        <v>35</v>
      </c>
      <c r="U59" s="12">
        <f t="shared" si="1"/>
        <v>600</v>
      </c>
      <c r="V59" s="122"/>
      <c r="W59" s="122"/>
      <c r="X59" s="122">
        <v>600</v>
      </c>
      <c r="Y59" s="108"/>
      <c r="Z59" s="71" t="s">
        <v>640</v>
      </c>
      <c r="AA59" s="93"/>
    </row>
    <row r="60" spans="1:27" s="123" customFormat="1" ht="27.6" customHeight="1" x14ac:dyDescent="0.25">
      <c r="A60" s="10">
        <v>56</v>
      </c>
      <c r="B60" s="111" t="s">
        <v>25</v>
      </c>
      <c r="C60" s="126" t="s">
        <v>26</v>
      </c>
      <c r="D60" s="127">
        <v>1</v>
      </c>
      <c r="E60" s="128" t="s">
        <v>27</v>
      </c>
      <c r="F60" s="118" t="s">
        <v>28</v>
      </c>
      <c r="G60" s="118" t="s">
        <v>29</v>
      </c>
      <c r="H60" s="118" t="s">
        <v>538</v>
      </c>
      <c r="I60" s="118" t="s">
        <v>539</v>
      </c>
      <c r="J60" s="118">
        <v>7611573757</v>
      </c>
      <c r="K60" s="129" t="s">
        <v>643</v>
      </c>
      <c r="L60" s="129" t="s">
        <v>28</v>
      </c>
      <c r="M60" s="129" t="s">
        <v>644</v>
      </c>
      <c r="N60" s="129" t="s">
        <v>27</v>
      </c>
      <c r="O60" s="130" t="s">
        <v>28</v>
      </c>
      <c r="P60" s="130"/>
      <c r="Q60" s="131" t="s">
        <v>645</v>
      </c>
      <c r="R60" s="130"/>
      <c r="S60" s="132">
        <v>7</v>
      </c>
      <c r="T60" s="116" t="s">
        <v>35</v>
      </c>
      <c r="U60" s="12">
        <f t="shared" si="1"/>
        <v>600</v>
      </c>
      <c r="V60" s="117"/>
      <c r="W60" s="117"/>
      <c r="X60" s="117">
        <v>600</v>
      </c>
      <c r="Y60" s="116"/>
      <c r="Z60" s="118" t="s">
        <v>643</v>
      </c>
      <c r="AA60" s="93"/>
    </row>
    <row r="61" spans="1:27" x14ac:dyDescent="0.25">
      <c r="U61" s="134"/>
      <c r="V61" s="134"/>
      <c r="W61" s="134"/>
      <c r="X61" s="134"/>
    </row>
    <row r="62" spans="1:27" ht="24" x14ac:dyDescent="0.25">
      <c r="S62" s="152" t="s">
        <v>17</v>
      </c>
      <c r="U62" s="134"/>
      <c r="V62" s="134"/>
      <c r="W62" s="134"/>
      <c r="X62" s="153" t="s">
        <v>669</v>
      </c>
      <c r="Y62" s="154"/>
    </row>
    <row r="63" spans="1:27" ht="17.25" customHeight="1" x14ac:dyDescent="0.25">
      <c r="S63" s="155">
        <f>SUM(S5:S60)</f>
        <v>577.5</v>
      </c>
      <c r="T63" s="155" t="s">
        <v>670</v>
      </c>
      <c r="U63" s="155">
        <f>SUM(U5:U60)</f>
        <v>441870</v>
      </c>
      <c r="V63" s="155">
        <f>SUM(V5:V60)</f>
        <v>0</v>
      </c>
      <c r="W63" s="155">
        <f>SUM(W5:W60)</f>
        <v>0</v>
      </c>
      <c r="X63" s="155">
        <f>SUM(X5:X60)</f>
        <v>441870</v>
      </c>
      <c r="Y63" s="155" t="s">
        <v>671</v>
      </c>
      <c r="Z63" s="157"/>
    </row>
  </sheetData>
  <mergeCells count="3">
    <mergeCell ref="A1:Z1"/>
    <mergeCell ref="A2:Z2"/>
    <mergeCell ref="A3:Z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4"/>
  <sheetViews>
    <sheetView topLeftCell="M20" zoomScaleNormal="100" workbookViewId="0">
      <selection activeCell="B34" sqref="B34"/>
    </sheetView>
  </sheetViews>
  <sheetFormatPr defaultColWidth="17.42578125" defaultRowHeight="15" x14ac:dyDescent="0.25"/>
  <cols>
    <col min="1" max="1" width="4.85546875" style="4" customWidth="1"/>
    <col min="2" max="2" width="24.42578125" style="4" customWidth="1"/>
    <col min="3" max="3" width="25.28515625" style="4" customWidth="1"/>
    <col min="4" max="4" width="3" style="4" customWidth="1"/>
    <col min="5" max="5" width="11" style="4" customWidth="1"/>
    <col min="6" max="6" width="8.5703125" style="4" customWidth="1"/>
    <col min="7" max="7" width="13.42578125" style="4" customWidth="1"/>
    <col min="8" max="8" width="34.28515625" style="4" customWidth="1"/>
    <col min="9" max="10" width="29.42578125" style="4" customWidth="1"/>
    <col min="11" max="11" width="34.28515625" style="4" customWidth="1"/>
    <col min="12" max="12" width="21.85546875" style="4" customWidth="1"/>
    <col min="13" max="13" width="12.7109375" style="4" customWidth="1"/>
    <col min="14" max="14" width="11" style="4" customWidth="1"/>
    <col min="15" max="15" width="8.5703125" style="5" customWidth="1"/>
    <col min="16" max="16" width="12.140625" style="5" customWidth="1"/>
    <col min="17" max="17" width="25" style="5" customWidth="1"/>
    <col min="18" max="18" width="18" style="6" customWidth="1"/>
    <col min="19" max="20" width="8.7109375" style="4" customWidth="1"/>
    <col min="21" max="21" width="10.5703125" style="4" customWidth="1"/>
    <col min="22" max="22" width="11.5703125" style="4" customWidth="1"/>
    <col min="23" max="24" width="11.28515625" style="4" customWidth="1"/>
    <col min="25" max="25" width="14.42578125" style="4" customWidth="1"/>
    <col min="26" max="26" width="30.5703125" style="4" customWidth="1"/>
    <col min="27" max="27" width="17.28515625" style="4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5.849999999999994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spans="1:26" ht="25.5" x14ac:dyDescent="0.25">
      <c r="A5" s="10">
        <v>1</v>
      </c>
      <c r="B5" s="18" t="s">
        <v>25</v>
      </c>
      <c r="C5" s="18" t="s">
        <v>26</v>
      </c>
      <c r="D5" s="18">
        <v>1</v>
      </c>
      <c r="E5" s="19" t="s">
        <v>27</v>
      </c>
      <c r="F5" s="18" t="s">
        <v>28</v>
      </c>
      <c r="G5" s="18" t="s">
        <v>29</v>
      </c>
      <c r="H5" s="18" t="s">
        <v>83</v>
      </c>
      <c r="I5" s="18" t="s">
        <v>84</v>
      </c>
      <c r="J5" s="18">
        <v>7611194907</v>
      </c>
      <c r="K5" s="18" t="str">
        <f>B5</f>
        <v>Gmina Chorzele</v>
      </c>
      <c r="L5" s="18" t="s">
        <v>85</v>
      </c>
      <c r="M5" s="18" t="s">
        <v>136</v>
      </c>
      <c r="N5" s="19" t="s">
        <v>27</v>
      </c>
      <c r="O5" s="19" t="s">
        <v>28</v>
      </c>
      <c r="P5" s="19">
        <v>131011058</v>
      </c>
      <c r="Q5" s="19" t="s">
        <v>137</v>
      </c>
      <c r="R5" s="19" t="s">
        <v>138</v>
      </c>
      <c r="S5" s="18">
        <v>5</v>
      </c>
      <c r="T5" s="18" t="s">
        <v>139</v>
      </c>
      <c r="U5" s="12">
        <f t="shared" ref="U5:U31" si="0">X5</f>
        <v>472</v>
      </c>
      <c r="V5" s="20"/>
      <c r="W5" s="20"/>
      <c r="X5" s="20">
        <v>472</v>
      </c>
      <c r="Y5" s="18"/>
      <c r="Z5" s="23" t="s">
        <v>89</v>
      </c>
    </row>
    <row r="6" spans="1:26" ht="25.5" x14ac:dyDescent="0.25">
      <c r="A6" s="10">
        <v>2</v>
      </c>
      <c r="B6" s="18" t="s">
        <v>25</v>
      </c>
      <c r="C6" s="18" t="s">
        <v>26</v>
      </c>
      <c r="D6" s="18">
        <v>1</v>
      </c>
      <c r="E6" s="19" t="s">
        <v>27</v>
      </c>
      <c r="F6" s="18" t="s">
        <v>28</v>
      </c>
      <c r="G6" s="18" t="s">
        <v>29</v>
      </c>
      <c r="H6" s="18" t="s">
        <v>83</v>
      </c>
      <c r="I6" s="18" t="s">
        <v>84</v>
      </c>
      <c r="J6" s="18">
        <v>7611194907</v>
      </c>
      <c r="K6" s="18" t="s">
        <v>25</v>
      </c>
      <c r="L6" s="18" t="s">
        <v>140</v>
      </c>
      <c r="M6" s="18" t="s">
        <v>141</v>
      </c>
      <c r="N6" s="19" t="s">
        <v>27</v>
      </c>
      <c r="O6" s="19" t="s">
        <v>28</v>
      </c>
      <c r="P6" s="19">
        <v>131011073</v>
      </c>
      <c r="Q6" s="19" t="s">
        <v>142</v>
      </c>
      <c r="R6" s="19" t="s">
        <v>143</v>
      </c>
      <c r="S6" s="18">
        <v>1</v>
      </c>
      <c r="T6" s="18" t="s">
        <v>139</v>
      </c>
      <c r="U6" s="12">
        <f t="shared" si="0"/>
        <v>439</v>
      </c>
      <c r="V6" s="20"/>
      <c r="W6" s="20"/>
      <c r="X6" s="20">
        <v>439</v>
      </c>
      <c r="Y6" s="18"/>
      <c r="Z6" s="23" t="s">
        <v>89</v>
      </c>
    </row>
    <row r="7" spans="1:26" ht="25.5" x14ac:dyDescent="0.25">
      <c r="A7" s="10">
        <v>3</v>
      </c>
      <c r="B7" s="18" t="s">
        <v>25</v>
      </c>
      <c r="C7" s="18" t="s">
        <v>26</v>
      </c>
      <c r="D7" s="18">
        <v>1</v>
      </c>
      <c r="E7" s="19" t="s">
        <v>27</v>
      </c>
      <c r="F7" s="18" t="s">
        <v>28</v>
      </c>
      <c r="G7" s="18" t="s">
        <v>29</v>
      </c>
      <c r="H7" s="18" t="s">
        <v>83</v>
      </c>
      <c r="I7" s="18" t="s">
        <v>84</v>
      </c>
      <c r="J7" s="18">
        <v>7611194907</v>
      </c>
      <c r="K7" s="18" t="s">
        <v>25</v>
      </c>
      <c r="L7" s="18" t="s">
        <v>154</v>
      </c>
      <c r="M7" s="18" t="s">
        <v>155</v>
      </c>
      <c r="N7" s="19" t="s">
        <v>27</v>
      </c>
      <c r="O7" s="19" t="s">
        <v>28</v>
      </c>
      <c r="P7" s="19">
        <v>131011078</v>
      </c>
      <c r="Q7" s="19" t="s">
        <v>156</v>
      </c>
      <c r="R7" s="19" t="s">
        <v>157</v>
      </c>
      <c r="S7" s="18">
        <v>1</v>
      </c>
      <c r="T7" s="18" t="s">
        <v>139</v>
      </c>
      <c r="U7" s="12">
        <f t="shared" si="0"/>
        <v>540</v>
      </c>
      <c r="V7" s="20"/>
      <c r="W7" s="20"/>
      <c r="X7" s="20">
        <v>540</v>
      </c>
      <c r="Y7" s="18"/>
      <c r="Z7" s="23" t="s">
        <v>89</v>
      </c>
    </row>
    <row r="8" spans="1:26" ht="25.5" x14ac:dyDescent="0.25">
      <c r="A8" s="10">
        <v>4</v>
      </c>
      <c r="B8" s="18" t="s">
        <v>25</v>
      </c>
      <c r="C8" s="18" t="s">
        <v>26</v>
      </c>
      <c r="D8" s="18">
        <v>1</v>
      </c>
      <c r="E8" s="19" t="s">
        <v>27</v>
      </c>
      <c r="F8" s="18" t="s">
        <v>28</v>
      </c>
      <c r="G8" s="18" t="s">
        <v>29</v>
      </c>
      <c r="H8" s="18" t="s">
        <v>83</v>
      </c>
      <c r="I8" s="18" t="s">
        <v>84</v>
      </c>
      <c r="J8" s="18">
        <v>7611194907</v>
      </c>
      <c r="K8" s="18" t="s">
        <v>25</v>
      </c>
      <c r="L8" s="18" t="s">
        <v>158</v>
      </c>
      <c r="M8" s="18" t="s">
        <v>159</v>
      </c>
      <c r="N8" s="19" t="s">
        <v>27</v>
      </c>
      <c r="O8" s="19" t="s">
        <v>28</v>
      </c>
      <c r="P8" s="19">
        <v>133625175</v>
      </c>
      <c r="Q8" s="19" t="s">
        <v>160</v>
      </c>
      <c r="R8" s="19" t="s">
        <v>161</v>
      </c>
      <c r="S8" s="18">
        <v>1</v>
      </c>
      <c r="T8" s="18" t="s">
        <v>139</v>
      </c>
      <c r="U8" s="12">
        <f t="shared" si="0"/>
        <v>890</v>
      </c>
      <c r="V8" s="20"/>
      <c r="W8" s="20"/>
      <c r="X8" s="20">
        <v>890</v>
      </c>
      <c r="Y8" s="18"/>
      <c r="Z8" s="23" t="s">
        <v>89</v>
      </c>
    </row>
    <row r="9" spans="1:26" ht="25.5" x14ac:dyDescent="0.25">
      <c r="A9" s="10">
        <v>5</v>
      </c>
      <c r="B9" s="18" t="s">
        <v>25</v>
      </c>
      <c r="C9" s="18" t="s">
        <v>26</v>
      </c>
      <c r="D9" s="18">
        <v>1</v>
      </c>
      <c r="E9" s="19" t="s">
        <v>27</v>
      </c>
      <c r="F9" s="18" t="s">
        <v>28</v>
      </c>
      <c r="G9" s="18" t="s">
        <v>29</v>
      </c>
      <c r="H9" s="18" t="s">
        <v>83</v>
      </c>
      <c r="I9" s="18" t="s">
        <v>84</v>
      </c>
      <c r="J9" s="18">
        <v>7611194907</v>
      </c>
      <c r="K9" s="18" t="s">
        <v>25</v>
      </c>
      <c r="L9" s="18" t="s">
        <v>55</v>
      </c>
      <c r="M9" s="18" t="s">
        <v>342</v>
      </c>
      <c r="N9" s="19" t="s">
        <v>27</v>
      </c>
      <c r="O9" s="19" t="s">
        <v>28</v>
      </c>
      <c r="P9" s="19">
        <v>133025126</v>
      </c>
      <c r="Q9" s="19" t="s">
        <v>343</v>
      </c>
      <c r="R9" s="19" t="s">
        <v>344</v>
      </c>
      <c r="S9" s="18">
        <v>1</v>
      </c>
      <c r="T9" s="18" t="s">
        <v>139</v>
      </c>
      <c r="U9" s="12">
        <f t="shared" si="0"/>
        <v>880</v>
      </c>
      <c r="V9" s="20"/>
      <c r="W9" s="20"/>
      <c r="X9" s="20">
        <v>880</v>
      </c>
      <c r="Y9" s="18"/>
      <c r="Z9" s="23" t="s">
        <v>89</v>
      </c>
    </row>
    <row r="10" spans="1:26" ht="25.5" x14ac:dyDescent="0.25">
      <c r="A10" s="10">
        <v>6</v>
      </c>
      <c r="B10" s="18" t="s">
        <v>25</v>
      </c>
      <c r="C10" s="18" t="s">
        <v>26</v>
      </c>
      <c r="D10" s="18">
        <v>1</v>
      </c>
      <c r="E10" s="19" t="s">
        <v>27</v>
      </c>
      <c r="F10" s="18" t="s">
        <v>28</v>
      </c>
      <c r="G10" s="18" t="s">
        <v>29</v>
      </c>
      <c r="H10" s="18" t="s">
        <v>83</v>
      </c>
      <c r="I10" s="18" t="s">
        <v>84</v>
      </c>
      <c r="J10" s="18">
        <v>7611194907</v>
      </c>
      <c r="K10" s="18" t="s">
        <v>25</v>
      </c>
      <c r="L10" s="18" t="s">
        <v>310</v>
      </c>
      <c r="M10" s="18" t="s">
        <v>86</v>
      </c>
      <c r="N10" s="19" t="s">
        <v>47</v>
      </c>
      <c r="O10" s="19" t="s">
        <v>46</v>
      </c>
      <c r="P10" s="19">
        <v>133606063</v>
      </c>
      <c r="Q10" s="19" t="s">
        <v>345</v>
      </c>
      <c r="R10" s="19" t="s">
        <v>346</v>
      </c>
      <c r="S10" s="18">
        <v>1</v>
      </c>
      <c r="T10" s="18" t="s">
        <v>139</v>
      </c>
      <c r="U10" s="12">
        <f t="shared" si="0"/>
        <v>26</v>
      </c>
      <c r="V10" s="20"/>
      <c r="W10" s="20"/>
      <c r="X10" s="20">
        <v>26</v>
      </c>
      <c r="Y10" s="18"/>
      <c r="Z10" s="23" t="s">
        <v>89</v>
      </c>
    </row>
    <row r="11" spans="1:26" ht="25.5" x14ac:dyDescent="0.25">
      <c r="A11" s="10">
        <v>7</v>
      </c>
      <c r="B11" s="18" t="s">
        <v>25</v>
      </c>
      <c r="C11" s="18" t="s">
        <v>26</v>
      </c>
      <c r="D11" s="18">
        <v>1</v>
      </c>
      <c r="E11" s="19" t="s">
        <v>27</v>
      </c>
      <c r="F11" s="18" t="s">
        <v>28</v>
      </c>
      <c r="G11" s="18" t="s">
        <v>29</v>
      </c>
      <c r="H11" s="18" t="s">
        <v>83</v>
      </c>
      <c r="I11" s="18" t="s">
        <v>84</v>
      </c>
      <c r="J11" s="18">
        <v>7611194907</v>
      </c>
      <c r="K11" s="18" t="s">
        <v>25</v>
      </c>
      <c r="L11" s="18" t="s">
        <v>283</v>
      </c>
      <c r="M11" s="18" t="s">
        <v>347</v>
      </c>
      <c r="N11" s="19" t="s">
        <v>27</v>
      </c>
      <c r="O11" s="19" t="s">
        <v>28</v>
      </c>
      <c r="P11" s="19">
        <v>133612083</v>
      </c>
      <c r="Q11" s="19" t="s">
        <v>348</v>
      </c>
      <c r="R11" s="19" t="s">
        <v>349</v>
      </c>
      <c r="S11" s="18">
        <v>1</v>
      </c>
      <c r="T11" s="18" t="s">
        <v>139</v>
      </c>
      <c r="U11" s="12">
        <f t="shared" si="0"/>
        <v>140</v>
      </c>
      <c r="V11" s="20"/>
      <c r="W11" s="20"/>
      <c r="X11" s="20">
        <v>140</v>
      </c>
      <c r="Y11" s="18"/>
      <c r="Z11" s="23" t="s">
        <v>89</v>
      </c>
    </row>
    <row r="12" spans="1:26" ht="25.5" x14ac:dyDescent="0.25">
      <c r="A12" s="10">
        <v>8</v>
      </c>
      <c r="B12" s="18" t="s">
        <v>25</v>
      </c>
      <c r="C12" s="18" t="s">
        <v>26</v>
      </c>
      <c r="D12" s="18">
        <v>1</v>
      </c>
      <c r="E12" s="19" t="s">
        <v>27</v>
      </c>
      <c r="F12" s="18" t="s">
        <v>28</v>
      </c>
      <c r="G12" s="18" t="s">
        <v>29</v>
      </c>
      <c r="H12" s="18" t="s">
        <v>83</v>
      </c>
      <c r="I12" s="18" t="s">
        <v>84</v>
      </c>
      <c r="J12" s="18">
        <v>7611194907</v>
      </c>
      <c r="K12" s="18" t="s">
        <v>25</v>
      </c>
      <c r="L12" s="18" t="s">
        <v>283</v>
      </c>
      <c r="M12" s="18" t="s">
        <v>350</v>
      </c>
      <c r="N12" s="19" t="s">
        <v>27</v>
      </c>
      <c r="O12" s="19" t="s">
        <v>28</v>
      </c>
      <c r="P12" s="19">
        <v>133612084</v>
      </c>
      <c r="Q12" s="19" t="s">
        <v>351</v>
      </c>
      <c r="R12" s="19" t="s">
        <v>352</v>
      </c>
      <c r="S12" s="18">
        <v>1</v>
      </c>
      <c r="T12" s="18" t="s">
        <v>139</v>
      </c>
      <c r="U12" s="12">
        <f t="shared" si="0"/>
        <v>139</v>
      </c>
      <c r="V12" s="20"/>
      <c r="W12" s="20"/>
      <c r="X12" s="20">
        <v>139</v>
      </c>
      <c r="Y12" s="18"/>
      <c r="Z12" s="23" t="s">
        <v>89</v>
      </c>
    </row>
    <row r="13" spans="1:26" ht="25.5" x14ac:dyDescent="0.25">
      <c r="A13" s="10">
        <v>9</v>
      </c>
      <c r="B13" s="18" t="s">
        <v>25</v>
      </c>
      <c r="C13" s="18" t="s">
        <v>26</v>
      </c>
      <c r="D13" s="18">
        <v>1</v>
      </c>
      <c r="E13" s="19" t="s">
        <v>27</v>
      </c>
      <c r="F13" s="18" t="s">
        <v>28</v>
      </c>
      <c r="G13" s="18" t="s">
        <v>29</v>
      </c>
      <c r="H13" s="18" t="s">
        <v>83</v>
      </c>
      <c r="I13" s="18" t="s">
        <v>84</v>
      </c>
      <c r="J13" s="18">
        <v>7611194907</v>
      </c>
      <c r="K13" s="18" t="s">
        <v>25</v>
      </c>
      <c r="L13" s="18" t="s">
        <v>73</v>
      </c>
      <c r="M13" s="18" t="s">
        <v>353</v>
      </c>
      <c r="N13" s="19" t="s">
        <v>27</v>
      </c>
      <c r="O13" s="19" t="s">
        <v>28</v>
      </c>
      <c r="P13" s="19">
        <v>133630123</v>
      </c>
      <c r="Q13" s="19" t="s">
        <v>354</v>
      </c>
      <c r="R13" s="19" t="s">
        <v>355</v>
      </c>
      <c r="S13" s="18">
        <v>1</v>
      </c>
      <c r="T13" s="18" t="s">
        <v>139</v>
      </c>
      <c r="U13" s="12">
        <f t="shared" si="0"/>
        <v>1092</v>
      </c>
      <c r="V13" s="20"/>
      <c r="W13" s="20"/>
      <c r="X13" s="20">
        <v>1092</v>
      </c>
      <c r="Y13" s="18"/>
      <c r="Z13" s="23" t="s">
        <v>89</v>
      </c>
    </row>
    <row r="14" spans="1:26" ht="25.5" x14ac:dyDescent="0.25">
      <c r="A14" s="10">
        <v>10</v>
      </c>
      <c r="B14" s="18" t="s">
        <v>25</v>
      </c>
      <c r="C14" s="18" t="s">
        <v>26</v>
      </c>
      <c r="D14" s="18">
        <v>1</v>
      </c>
      <c r="E14" s="19" t="s">
        <v>27</v>
      </c>
      <c r="F14" s="18" t="s">
        <v>28</v>
      </c>
      <c r="G14" s="18" t="s">
        <v>29</v>
      </c>
      <c r="H14" s="18" t="s">
        <v>83</v>
      </c>
      <c r="I14" s="18" t="s">
        <v>84</v>
      </c>
      <c r="J14" s="18">
        <v>7611194907</v>
      </c>
      <c r="K14" s="18" t="s">
        <v>25</v>
      </c>
      <c r="L14" s="18" t="s">
        <v>361</v>
      </c>
      <c r="M14" s="18" t="s">
        <v>362</v>
      </c>
      <c r="N14" s="19" t="s">
        <v>363</v>
      </c>
      <c r="O14" s="19" t="s">
        <v>46</v>
      </c>
      <c r="P14" s="19">
        <v>133634168</v>
      </c>
      <c r="Q14" s="19" t="s">
        <v>364</v>
      </c>
      <c r="R14" s="19" t="s">
        <v>365</v>
      </c>
      <c r="S14" s="18">
        <v>1</v>
      </c>
      <c r="T14" s="18" t="s">
        <v>139</v>
      </c>
      <c r="U14" s="12">
        <f t="shared" si="0"/>
        <v>658</v>
      </c>
      <c r="V14" s="20"/>
      <c r="W14" s="20"/>
      <c r="X14" s="20">
        <v>658</v>
      </c>
      <c r="Y14" s="18"/>
      <c r="Z14" s="23" t="s">
        <v>89</v>
      </c>
    </row>
    <row r="15" spans="1:26" ht="25.5" x14ac:dyDescent="0.25">
      <c r="A15" s="10">
        <v>11</v>
      </c>
      <c r="B15" s="18" t="s">
        <v>25</v>
      </c>
      <c r="C15" s="18" t="s">
        <v>26</v>
      </c>
      <c r="D15" s="18">
        <v>1</v>
      </c>
      <c r="E15" s="19" t="s">
        <v>27</v>
      </c>
      <c r="F15" s="18" t="s">
        <v>28</v>
      </c>
      <c r="G15" s="18" t="s">
        <v>29</v>
      </c>
      <c r="H15" s="18" t="s">
        <v>83</v>
      </c>
      <c r="I15" s="18" t="s">
        <v>84</v>
      </c>
      <c r="J15" s="18">
        <v>7611194907</v>
      </c>
      <c r="K15" s="18" t="s">
        <v>25</v>
      </c>
      <c r="L15" s="18" t="s">
        <v>46</v>
      </c>
      <c r="M15" s="18" t="s">
        <v>366</v>
      </c>
      <c r="N15" s="19" t="s">
        <v>27</v>
      </c>
      <c r="O15" s="19" t="s">
        <v>28</v>
      </c>
      <c r="P15" s="19">
        <v>133634175</v>
      </c>
      <c r="Q15" s="19" t="s">
        <v>367</v>
      </c>
      <c r="R15" s="19" t="s">
        <v>368</v>
      </c>
      <c r="S15" s="18">
        <v>1</v>
      </c>
      <c r="T15" s="18" t="s">
        <v>139</v>
      </c>
      <c r="U15" s="12">
        <f t="shared" si="0"/>
        <v>748</v>
      </c>
      <c r="V15" s="20"/>
      <c r="W15" s="20"/>
      <c r="X15" s="20">
        <v>748</v>
      </c>
      <c r="Y15" s="18"/>
      <c r="Z15" s="23" t="s">
        <v>89</v>
      </c>
    </row>
    <row r="16" spans="1:26" ht="25.5" x14ac:dyDescent="0.25">
      <c r="A16" s="10">
        <v>12</v>
      </c>
      <c r="B16" s="18" t="s">
        <v>25</v>
      </c>
      <c r="C16" s="18" t="s">
        <v>26</v>
      </c>
      <c r="D16" s="18">
        <v>1</v>
      </c>
      <c r="E16" s="19" t="s">
        <v>27</v>
      </c>
      <c r="F16" s="18" t="s">
        <v>28</v>
      </c>
      <c r="G16" s="18" t="s">
        <v>29</v>
      </c>
      <c r="H16" s="18" t="s">
        <v>83</v>
      </c>
      <c r="I16" s="18" t="s">
        <v>84</v>
      </c>
      <c r="J16" s="18">
        <v>7611194907</v>
      </c>
      <c r="K16" s="18" t="s">
        <v>369</v>
      </c>
      <c r="L16" s="18" t="s">
        <v>68</v>
      </c>
      <c r="M16" s="18" t="s">
        <v>370</v>
      </c>
      <c r="N16" s="19" t="s">
        <v>371</v>
      </c>
      <c r="O16" s="19" t="s">
        <v>46</v>
      </c>
      <c r="P16" s="19">
        <v>133637098</v>
      </c>
      <c r="Q16" s="19" t="s">
        <v>372</v>
      </c>
      <c r="R16" s="19" t="s">
        <v>373</v>
      </c>
      <c r="S16" s="18">
        <v>3</v>
      </c>
      <c r="T16" s="18" t="s">
        <v>139</v>
      </c>
      <c r="U16" s="12">
        <f t="shared" si="0"/>
        <v>1025</v>
      </c>
      <c r="V16" s="20"/>
      <c r="W16" s="20"/>
      <c r="X16" s="20">
        <v>1025</v>
      </c>
      <c r="Y16" s="18"/>
      <c r="Z16" s="23" t="s">
        <v>89</v>
      </c>
    </row>
    <row r="17" spans="1:26" ht="25.5" x14ac:dyDescent="0.25">
      <c r="A17" s="10">
        <v>13</v>
      </c>
      <c r="B17" s="18" t="s">
        <v>25</v>
      </c>
      <c r="C17" s="18" t="s">
        <v>26</v>
      </c>
      <c r="D17" s="18">
        <v>1</v>
      </c>
      <c r="E17" s="19" t="s">
        <v>27</v>
      </c>
      <c r="F17" s="18" t="s">
        <v>28</v>
      </c>
      <c r="G17" s="18" t="s">
        <v>29</v>
      </c>
      <c r="H17" s="18" t="s">
        <v>83</v>
      </c>
      <c r="I17" s="18" t="s">
        <v>84</v>
      </c>
      <c r="J17" s="18">
        <v>7611194907</v>
      </c>
      <c r="K17" s="18" t="s">
        <v>25</v>
      </c>
      <c r="L17" s="18" t="s">
        <v>374</v>
      </c>
      <c r="M17" s="18" t="s">
        <v>375</v>
      </c>
      <c r="N17" s="19" t="s">
        <v>27</v>
      </c>
      <c r="O17" s="19" t="s">
        <v>28</v>
      </c>
      <c r="P17" s="19">
        <v>133618116</v>
      </c>
      <c r="Q17" s="19" t="s">
        <v>376</v>
      </c>
      <c r="R17" s="19" t="s">
        <v>377</v>
      </c>
      <c r="S17" s="18">
        <v>1</v>
      </c>
      <c r="T17" s="18" t="s">
        <v>139</v>
      </c>
      <c r="U17" s="12">
        <f t="shared" si="0"/>
        <v>303</v>
      </c>
      <c r="V17" s="20"/>
      <c r="W17" s="20"/>
      <c r="X17" s="20">
        <v>303</v>
      </c>
      <c r="Y17" s="18"/>
      <c r="Z17" s="23" t="s">
        <v>89</v>
      </c>
    </row>
    <row r="18" spans="1:26" ht="25.5" x14ac:dyDescent="0.25">
      <c r="A18" s="10">
        <v>14</v>
      </c>
      <c r="B18" s="18" t="s">
        <v>25</v>
      </c>
      <c r="C18" s="18" t="s">
        <v>26</v>
      </c>
      <c r="D18" s="18">
        <v>1</v>
      </c>
      <c r="E18" s="19" t="s">
        <v>27</v>
      </c>
      <c r="F18" s="18" t="s">
        <v>28</v>
      </c>
      <c r="G18" s="18" t="s">
        <v>29</v>
      </c>
      <c r="H18" s="18" t="s">
        <v>83</v>
      </c>
      <c r="I18" s="18" t="s">
        <v>84</v>
      </c>
      <c r="J18" s="18">
        <v>7611194907</v>
      </c>
      <c r="K18" s="18" t="s">
        <v>25</v>
      </c>
      <c r="L18" s="18" t="s">
        <v>180</v>
      </c>
      <c r="M18" s="18" t="s">
        <v>378</v>
      </c>
      <c r="N18" s="19" t="s">
        <v>27</v>
      </c>
      <c r="O18" s="19" t="s">
        <v>28</v>
      </c>
      <c r="P18" s="19">
        <v>133623100</v>
      </c>
      <c r="Q18" s="19" t="s">
        <v>379</v>
      </c>
      <c r="R18" s="19" t="s">
        <v>380</v>
      </c>
      <c r="S18" s="18">
        <v>1</v>
      </c>
      <c r="T18" s="18" t="s">
        <v>139</v>
      </c>
      <c r="U18" s="12">
        <f t="shared" si="0"/>
        <v>382</v>
      </c>
      <c r="V18" s="20"/>
      <c r="W18" s="20"/>
      <c r="X18" s="20">
        <v>382</v>
      </c>
      <c r="Y18" s="18"/>
      <c r="Z18" s="23" t="s">
        <v>89</v>
      </c>
    </row>
    <row r="19" spans="1:26" ht="25.5" x14ac:dyDescent="0.25">
      <c r="A19" s="10">
        <v>15</v>
      </c>
      <c r="B19" s="18" t="s">
        <v>25</v>
      </c>
      <c r="C19" s="18" t="s">
        <v>26</v>
      </c>
      <c r="D19" s="18">
        <v>1</v>
      </c>
      <c r="E19" s="19" t="s">
        <v>27</v>
      </c>
      <c r="F19" s="18" t="s">
        <v>28</v>
      </c>
      <c r="G19" s="18" t="s">
        <v>29</v>
      </c>
      <c r="H19" s="18" t="s">
        <v>83</v>
      </c>
      <c r="I19" s="18" t="s">
        <v>84</v>
      </c>
      <c r="J19" s="18">
        <v>7611194907</v>
      </c>
      <c r="K19" s="18" t="s">
        <v>25</v>
      </c>
      <c r="L19" s="18" t="s">
        <v>381</v>
      </c>
      <c r="M19" s="18" t="s">
        <v>382</v>
      </c>
      <c r="N19" s="19" t="s">
        <v>47</v>
      </c>
      <c r="O19" s="19" t="s">
        <v>46</v>
      </c>
      <c r="P19" s="19">
        <v>133625173</v>
      </c>
      <c r="Q19" s="19" t="s">
        <v>383</v>
      </c>
      <c r="R19" s="19" t="s">
        <v>384</v>
      </c>
      <c r="S19" s="18">
        <v>1</v>
      </c>
      <c r="T19" s="18" t="s">
        <v>139</v>
      </c>
      <c r="U19" s="12">
        <f t="shared" si="0"/>
        <v>470</v>
      </c>
      <c r="V19" s="20"/>
      <c r="W19" s="20"/>
      <c r="X19" s="20">
        <v>470</v>
      </c>
      <c r="Y19" s="18"/>
      <c r="Z19" s="23" t="s">
        <v>89</v>
      </c>
    </row>
    <row r="20" spans="1:26" ht="25.5" x14ac:dyDescent="0.25">
      <c r="A20" s="10">
        <v>16</v>
      </c>
      <c r="B20" s="18" t="s">
        <v>25</v>
      </c>
      <c r="C20" s="18" t="s">
        <v>26</v>
      </c>
      <c r="D20" s="18">
        <v>1</v>
      </c>
      <c r="E20" s="19" t="s">
        <v>27</v>
      </c>
      <c r="F20" s="18" t="s">
        <v>28</v>
      </c>
      <c r="G20" s="18" t="s">
        <v>29</v>
      </c>
      <c r="H20" s="18" t="s">
        <v>83</v>
      </c>
      <c r="I20" s="18" t="s">
        <v>84</v>
      </c>
      <c r="J20" s="18">
        <v>7611194907</v>
      </c>
      <c r="K20" s="18" t="s">
        <v>25</v>
      </c>
      <c r="L20" s="18" t="s">
        <v>385</v>
      </c>
      <c r="M20" s="18" t="s">
        <v>386</v>
      </c>
      <c r="N20" s="19" t="s">
        <v>27</v>
      </c>
      <c r="O20" s="19" t="s">
        <v>28</v>
      </c>
      <c r="P20" s="19">
        <v>133606066</v>
      </c>
      <c r="Q20" s="19" t="s">
        <v>387</v>
      </c>
      <c r="R20" s="19" t="s">
        <v>388</v>
      </c>
      <c r="S20" s="18">
        <v>1</v>
      </c>
      <c r="T20" s="18" t="s">
        <v>139</v>
      </c>
      <c r="U20" s="12">
        <f t="shared" si="0"/>
        <v>605</v>
      </c>
      <c r="V20" s="20"/>
      <c r="W20" s="20"/>
      <c r="X20" s="20">
        <v>605</v>
      </c>
      <c r="Y20" s="18"/>
      <c r="Z20" s="23" t="s">
        <v>89</v>
      </c>
    </row>
    <row r="21" spans="1:26" ht="25.5" x14ac:dyDescent="0.25">
      <c r="A21" s="10">
        <v>17</v>
      </c>
      <c r="B21" s="18" t="s">
        <v>25</v>
      </c>
      <c r="C21" s="18" t="s">
        <v>26</v>
      </c>
      <c r="D21" s="18">
        <v>1</v>
      </c>
      <c r="E21" s="19" t="s">
        <v>27</v>
      </c>
      <c r="F21" s="18" t="s">
        <v>28</v>
      </c>
      <c r="G21" s="18" t="s">
        <v>29</v>
      </c>
      <c r="H21" s="18" t="s">
        <v>83</v>
      </c>
      <c r="I21" s="18" t="s">
        <v>84</v>
      </c>
      <c r="J21" s="18">
        <v>7611194907</v>
      </c>
      <c r="K21" s="18" t="s">
        <v>25</v>
      </c>
      <c r="L21" s="18" t="s">
        <v>208</v>
      </c>
      <c r="M21" s="18" t="s">
        <v>389</v>
      </c>
      <c r="N21" s="19" t="s">
        <v>47</v>
      </c>
      <c r="O21" s="19" t="s">
        <v>46</v>
      </c>
      <c r="P21" s="19">
        <v>133626091</v>
      </c>
      <c r="Q21" s="19" t="s">
        <v>390</v>
      </c>
      <c r="R21" s="19" t="s">
        <v>391</v>
      </c>
      <c r="S21" s="18">
        <v>1</v>
      </c>
      <c r="T21" s="18" t="s">
        <v>139</v>
      </c>
      <c r="U21" s="12">
        <f t="shared" si="0"/>
        <v>122</v>
      </c>
      <c r="V21" s="20"/>
      <c r="W21" s="20"/>
      <c r="X21" s="20">
        <v>122</v>
      </c>
      <c r="Y21" s="18"/>
      <c r="Z21" s="23" t="s">
        <v>89</v>
      </c>
    </row>
    <row r="22" spans="1:26" ht="25.5" x14ac:dyDescent="0.25">
      <c r="A22" s="10">
        <v>18</v>
      </c>
      <c r="B22" s="18" t="s">
        <v>25</v>
      </c>
      <c r="C22" s="18" t="s">
        <v>26</v>
      </c>
      <c r="D22" s="18">
        <v>1</v>
      </c>
      <c r="E22" s="19" t="s">
        <v>27</v>
      </c>
      <c r="F22" s="18" t="s">
        <v>28</v>
      </c>
      <c r="G22" s="18" t="s">
        <v>29</v>
      </c>
      <c r="H22" s="18" t="s">
        <v>83</v>
      </c>
      <c r="I22" s="18" t="s">
        <v>84</v>
      </c>
      <c r="J22" s="18">
        <v>7611194907</v>
      </c>
      <c r="K22" s="18" t="s">
        <v>25</v>
      </c>
      <c r="L22" s="18" t="s">
        <v>208</v>
      </c>
      <c r="M22" s="18" t="s">
        <v>392</v>
      </c>
      <c r="N22" s="19" t="s">
        <v>47</v>
      </c>
      <c r="O22" s="19" t="s">
        <v>46</v>
      </c>
      <c r="P22" s="19">
        <v>131011077</v>
      </c>
      <c r="Q22" s="19" t="s">
        <v>393</v>
      </c>
      <c r="R22" s="19" t="s">
        <v>394</v>
      </c>
      <c r="S22" s="18">
        <v>1</v>
      </c>
      <c r="T22" s="18" t="s">
        <v>139</v>
      </c>
      <c r="U22" s="12">
        <f t="shared" si="0"/>
        <v>767</v>
      </c>
      <c r="V22" s="20"/>
      <c r="W22" s="20"/>
      <c r="X22" s="20">
        <v>767</v>
      </c>
      <c r="Y22" s="18"/>
      <c r="Z22" s="23" t="s">
        <v>89</v>
      </c>
    </row>
    <row r="23" spans="1:26" ht="25.5" x14ac:dyDescent="0.25">
      <c r="A23" s="10">
        <v>19</v>
      </c>
      <c r="B23" s="18" t="s">
        <v>25</v>
      </c>
      <c r="C23" s="18" t="s">
        <v>26</v>
      </c>
      <c r="D23" s="18">
        <v>1</v>
      </c>
      <c r="E23" s="19" t="s">
        <v>27</v>
      </c>
      <c r="F23" s="18" t="s">
        <v>28</v>
      </c>
      <c r="G23" s="18" t="s">
        <v>29</v>
      </c>
      <c r="H23" s="18" t="s">
        <v>83</v>
      </c>
      <c r="I23" s="18" t="s">
        <v>84</v>
      </c>
      <c r="J23" s="18">
        <v>7611194907</v>
      </c>
      <c r="K23" s="18" t="s">
        <v>25</v>
      </c>
      <c r="L23" s="18" t="s">
        <v>395</v>
      </c>
      <c r="M23" s="18" t="s">
        <v>396</v>
      </c>
      <c r="N23" s="19" t="s">
        <v>27</v>
      </c>
      <c r="O23" s="19" t="s">
        <v>28</v>
      </c>
      <c r="P23" s="19">
        <v>133633093</v>
      </c>
      <c r="Q23" s="19" t="s">
        <v>397</v>
      </c>
      <c r="R23" s="19" t="s">
        <v>398</v>
      </c>
      <c r="S23" s="18">
        <v>1</v>
      </c>
      <c r="T23" s="18" t="s">
        <v>139</v>
      </c>
      <c r="U23" s="12">
        <f t="shared" si="0"/>
        <v>869</v>
      </c>
      <c r="V23" s="20"/>
      <c r="W23" s="20"/>
      <c r="X23" s="20">
        <v>869</v>
      </c>
      <c r="Y23" s="18"/>
      <c r="Z23" s="23" t="s">
        <v>89</v>
      </c>
    </row>
    <row r="24" spans="1:26" ht="25.5" x14ac:dyDescent="0.25">
      <c r="A24" s="10">
        <v>20</v>
      </c>
      <c r="B24" s="18" t="s">
        <v>25</v>
      </c>
      <c r="C24" s="18" t="s">
        <v>26</v>
      </c>
      <c r="D24" s="18">
        <v>1</v>
      </c>
      <c r="E24" s="19" t="s">
        <v>27</v>
      </c>
      <c r="F24" s="18" t="s">
        <v>28</v>
      </c>
      <c r="G24" s="18" t="s">
        <v>29</v>
      </c>
      <c r="H24" s="18" t="s">
        <v>83</v>
      </c>
      <c r="I24" s="18" t="s">
        <v>84</v>
      </c>
      <c r="J24" s="18">
        <v>7611194907</v>
      </c>
      <c r="K24" s="18" t="s">
        <v>25</v>
      </c>
      <c r="L24" s="18" t="s">
        <v>190</v>
      </c>
      <c r="M24" s="18" t="s">
        <v>399</v>
      </c>
      <c r="N24" s="19" t="s">
        <v>27</v>
      </c>
      <c r="O24" s="19" t="s">
        <v>28</v>
      </c>
      <c r="P24" s="19">
        <v>133604092</v>
      </c>
      <c r="Q24" s="19" t="s">
        <v>400</v>
      </c>
      <c r="R24" s="19" t="s">
        <v>401</v>
      </c>
      <c r="S24" s="18">
        <v>1</v>
      </c>
      <c r="T24" s="18" t="s">
        <v>139</v>
      </c>
      <c r="U24" s="12">
        <f t="shared" si="0"/>
        <v>1103</v>
      </c>
      <c r="V24" s="20"/>
      <c r="W24" s="20"/>
      <c r="X24" s="20">
        <v>1103</v>
      </c>
      <c r="Y24" s="18"/>
      <c r="Z24" s="23" t="s">
        <v>89</v>
      </c>
    </row>
    <row r="25" spans="1:26" ht="25.5" x14ac:dyDescent="0.25">
      <c r="A25" s="10">
        <v>21</v>
      </c>
      <c r="B25" s="18" t="s">
        <v>25</v>
      </c>
      <c r="C25" s="18" t="s">
        <v>26</v>
      </c>
      <c r="D25" s="18">
        <v>1</v>
      </c>
      <c r="E25" s="19" t="s">
        <v>27</v>
      </c>
      <c r="F25" s="18" t="s">
        <v>28</v>
      </c>
      <c r="G25" s="18" t="s">
        <v>29</v>
      </c>
      <c r="H25" s="18" t="s">
        <v>83</v>
      </c>
      <c r="I25" s="18" t="s">
        <v>84</v>
      </c>
      <c r="J25" s="18">
        <v>7611194907</v>
      </c>
      <c r="K25" s="18" t="s">
        <v>25</v>
      </c>
      <c r="L25" s="18" t="s">
        <v>402</v>
      </c>
      <c r="M25" s="18" t="s">
        <v>86</v>
      </c>
      <c r="N25" s="19" t="s">
        <v>47</v>
      </c>
      <c r="O25" s="19" t="s">
        <v>46</v>
      </c>
      <c r="P25" s="19">
        <v>139800004</v>
      </c>
      <c r="Q25" s="19" t="s">
        <v>403</v>
      </c>
      <c r="R25" s="19" t="s">
        <v>404</v>
      </c>
      <c r="S25" s="18">
        <v>1</v>
      </c>
      <c r="T25" s="18" t="s">
        <v>139</v>
      </c>
      <c r="U25" s="12">
        <f t="shared" si="0"/>
        <v>624</v>
      </c>
      <c r="V25" s="20"/>
      <c r="W25" s="20"/>
      <c r="X25" s="20">
        <v>624</v>
      </c>
      <c r="Y25" s="18"/>
      <c r="Z25" s="23" t="s">
        <v>89</v>
      </c>
    </row>
    <row r="26" spans="1:26" ht="25.5" x14ac:dyDescent="0.25">
      <c r="A26" s="10">
        <v>22</v>
      </c>
      <c r="B26" s="18" t="s">
        <v>25</v>
      </c>
      <c r="C26" s="18" t="s">
        <v>26</v>
      </c>
      <c r="D26" s="18">
        <v>1</v>
      </c>
      <c r="E26" s="19" t="s">
        <v>27</v>
      </c>
      <c r="F26" s="18" t="s">
        <v>28</v>
      </c>
      <c r="G26" s="18" t="s">
        <v>29</v>
      </c>
      <c r="H26" s="18" t="s">
        <v>83</v>
      </c>
      <c r="I26" s="18" t="s">
        <v>84</v>
      </c>
      <c r="J26" s="18">
        <v>7611194907</v>
      </c>
      <c r="K26" s="18" t="s">
        <v>25</v>
      </c>
      <c r="L26" s="18" t="s">
        <v>405</v>
      </c>
      <c r="M26" s="18" t="s">
        <v>406</v>
      </c>
      <c r="N26" s="19" t="s">
        <v>27</v>
      </c>
      <c r="O26" s="19" t="s">
        <v>28</v>
      </c>
      <c r="P26" s="19">
        <v>139800003</v>
      </c>
      <c r="Q26" s="19" t="s">
        <v>407</v>
      </c>
      <c r="R26" s="19" t="s">
        <v>408</v>
      </c>
      <c r="S26" s="18">
        <v>1</v>
      </c>
      <c r="T26" s="18" t="s">
        <v>139</v>
      </c>
      <c r="U26" s="12">
        <f t="shared" si="0"/>
        <v>189</v>
      </c>
      <c r="V26" s="20"/>
      <c r="W26" s="20"/>
      <c r="X26" s="20">
        <v>189</v>
      </c>
      <c r="Y26" s="18"/>
      <c r="Z26" s="23" t="s">
        <v>89</v>
      </c>
    </row>
    <row r="27" spans="1:26" ht="25.5" x14ac:dyDescent="0.25">
      <c r="A27" s="10">
        <v>23</v>
      </c>
      <c r="B27" s="18" t="s">
        <v>25</v>
      </c>
      <c r="C27" s="18" t="s">
        <v>26</v>
      </c>
      <c r="D27" s="18">
        <v>1</v>
      </c>
      <c r="E27" s="19" t="s">
        <v>27</v>
      </c>
      <c r="F27" s="18" t="s">
        <v>28</v>
      </c>
      <c r="G27" s="18" t="s">
        <v>29</v>
      </c>
      <c r="H27" s="18" t="s">
        <v>83</v>
      </c>
      <c r="I27" s="18" t="s">
        <v>84</v>
      </c>
      <c r="J27" s="18">
        <v>7611194907</v>
      </c>
      <c r="K27" s="18" t="s">
        <v>25</v>
      </c>
      <c r="L27" s="18" t="s">
        <v>409</v>
      </c>
      <c r="M27" s="18" t="s">
        <v>410</v>
      </c>
      <c r="N27" s="19" t="s">
        <v>27</v>
      </c>
      <c r="O27" s="19" t="s">
        <v>28</v>
      </c>
      <c r="P27" s="19">
        <v>139800011</v>
      </c>
      <c r="Q27" s="19" t="s">
        <v>411</v>
      </c>
      <c r="R27" s="19" t="s">
        <v>412</v>
      </c>
      <c r="S27" s="18">
        <v>1</v>
      </c>
      <c r="T27" s="18" t="s">
        <v>139</v>
      </c>
      <c r="U27" s="12">
        <f t="shared" si="0"/>
        <v>188</v>
      </c>
      <c r="V27" s="20"/>
      <c r="W27" s="20"/>
      <c r="X27" s="20">
        <v>188</v>
      </c>
      <c r="Y27" s="18"/>
      <c r="Z27" s="23" t="s">
        <v>89</v>
      </c>
    </row>
    <row r="28" spans="1:26" ht="25.5" x14ac:dyDescent="0.25">
      <c r="A28" s="10">
        <v>24</v>
      </c>
      <c r="B28" s="18" t="s">
        <v>25</v>
      </c>
      <c r="C28" s="18" t="s">
        <v>26</v>
      </c>
      <c r="D28" s="18">
        <v>1</v>
      </c>
      <c r="E28" s="19" t="s">
        <v>27</v>
      </c>
      <c r="F28" s="18" t="s">
        <v>28</v>
      </c>
      <c r="G28" s="18" t="s">
        <v>29</v>
      </c>
      <c r="H28" s="18" t="s">
        <v>83</v>
      </c>
      <c r="I28" s="18" t="s">
        <v>84</v>
      </c>
      <c r="J28" s="18">
        <v>7611194907</v>
      </c>
      <c r="K28" s="24" t="s">
        <v>25</v>
      </c>
      <c r="L28" s="24" t="s">
        <v>413</v>
      </c>
      <c r="M28" s="24" t="s">
        <v>414</v>
      </c>
      <c r="N28" s="24" t="s">
        <v>27</v>
      </c>
      <c r="O28" s="25" t="s">
        <v>28</v>
      </c>
      <c r="P28" s="25">
        <v>133602052</v>
      </c>
      <c r="Q28" s="19" t="s">
        <v>415</v>
      </c>
      <c r="R28" s="25">
        <v>97580927</v>
      </c>
      <c r="S28" s="24">
        <v>2</v>
      </c>
      <c r="T28" s="24" t="s">
        <v>139</v>
      </c>
      <c r="U28" s="12">
        <f t="shared" si="0"/>
        <v>660</v>
      </c>
      <c r="V28" s="26"/>
      <c r="W28" s="26"/>
      <c r="X28" s="26">
        <v>660</v>
      </c>
      <c r="Y28" s="24"/>
      <c r="Z28" s="23" t="s">
        <v>89</v>
      </c>
    </row>
    <row r="29" spans="1:26" ht="25.5" x14ac:dyDescent="0.25">
      <c r="A29" s="10">
        <v>25</v>
      </c>
      <c r="B29" s="18" t="s">
        <v>25</v>
      </c>
      <c r="C29" s="18" t="s">
        <v>26</v>
      </c>
      <c r="D29" s="18">
        <v>1</v>
      </c>
      <c r="E29" s="19" t="s">
        <v>27</v>
      </c>
      <c r="F29" s="18" t="s">
        <v>28</v>
      </c>
      <c r="G29" s="18" t="s">
        <v>29</v>
      </c>
      <c r="H29" s="18" t="s">
        <v>83</v>
      </c>
      <c r="I29" s="18" t="s">
        <v>84</v>
      </c>
      <c r="J29" s="18">
        <v>7611194907</v>
      </c>
      <c r="K29" s="24" t="s">
        <v>25</v>
      </c>
      <c r="L29" s="24" t="s">
        <v>317</v>
      </c>
      <c r="M29" s="24" t="s">
        <v>416</v>
      </c>
      <c r="N29" s="24" t="s">
        <v>27</v>
      </c>
      <c r="O29" s="25" t="s">
        <v>28</v>
      </c>
      <c r="P29" s="25">
        <v>130771157</v>
      </c>
      <c r="Q29" s="19" t="s">
        <v>417</v>
      </c>
      <c r="R29" s="28">
        <v>13669668</v>
      </c>
      <c r="S29" s="29">
        <v>1</v>
      </c>
      <c r="T29" s="29" t="s">
        <v>139</v>
      </c>
      <c r="U29" s="12">
        <f t="shared" si="0"/>
        <v>1017</v>
      </c>
      <c r="V29" s="30"/>
      <c r="W29" s="30"/>
      <c r="X29" s="30">
        <v>1017</v>
      </c>
      <c r="Y29" s="29"/>
      <c r="Z29" s="32" t="s">
        <v>89</v>
      </c>
    </row>
    <row r="30" spans="1:26" ht="25.5" x14ac:dyDescent="0.25">
      <c r="A30" s="10">
        <v>26</v>
      </c>
      <c r="B30" s="18" t="s">
        <v>25</v>
      </c>
      <c r="C30" s="18" t="s">
        <v>26</v>
      </c>
      <c r="D30" s="18">
        <v>1</v>
      </c>
      <c r="E30" s="19" t="s">
        <v>27</v>
      </c>
      <c r="F30" s="18" t="s">
        <v>28</v>
      </c>
      <c r="G30" s="18" t="s">
        <v>29</v>
      </c>
      <c r="H30" s="18" t="s">
        <v>83</v>
      </c>
      <c r="I30" s="18" t="s">
        <v>84</v>
      </c>
      <c r="J30" s="18">
        <v>7611194907</v>
      </c>
      <c r="K30" s="24" t="s">
        <v>25</v>
      </c>
      <c r="L30" s="24" t="s">
        <v>226</v>
      </c>
      <c r="M30" s="24" t="s">
        <v>418</v>
      </c>
      <c r="N30" s="24" t="s">
        <v>27</v>
      </c>
      <c r="O30" s="25" t="s">
        <v>28</v>
      </c>
      <c r="P30" s="25">
        <v>130771238</v>
      </c>
      <c r="Q30" s="19" t="s">
        <v>419</v>
      </c>
      <c r="R30" s="25">
        <v>55005284</v>
      </c>
      <c r="S30" s="24">
        <v>2</v>
      </c>
      <c r="T30" s="24" t="s">
        <v>139</v>
      </c>
      <c r="U30" s="12">
        <f t="shared" si="0"/>
        <v>294</v>
      </c>
      <c r="V30" s="26"/>
      <c r="W30" s="26"/>
      <c r="X30" s="26">
        <v>294</v>
      </c>
      <c r="Y30" s="24"/>
      <c r="Z30" s="32" t="s">
        <v>89</v>
      </c>
    </row>
    <row r="31" spans="1:26" ht="27" x14ac:dyDescent="0.25">
      <c r="A31" s="10">
        <v>27</v>
      </c>
      <c r="B31" s="48" t="s">
        <v>25</v>
      </c>
      <c r="C31" s="48" t="s">
        <v>26</v>
      </c>
      <c r="D31" s="48">
        <v>1</v>
      </c>
      <c r="E31" s="49" t="s">
        <v>27</v>
      </c>
      <c r="F31" s="48" t="s">
        <v>28</v>
      </c>
      <c r="G31" s="48" t="s">
        <v>672</v>
      </c>
      <c r="H31" s="18" t="s">
        <v>83</v>
      </c>
      <c r="I31" s="50" t="s">
        <v>84</v>
      </c>
      <c r="J31" s="18">
        <v>7611194907</v>
      </c>
      <c r="K31" s="48" t="s">
        <v>25</v>
      </c>
      <c r="L31" s="38" t="s">
        <v>46</v>
      </c>
      <c r="M31" s="64" t="s">
        <v>532</v>
      </c>
      <c r="N31" s="19" t="s">
        <v>27</v>
      </c>
      <c r="O31" s="18" t="s">
        <v>28</v>
      </c>
      <c r="P31" s="18">
        <v>133634193</v>
      </c>
      <c r="Q31" s="63" t="s">
        <v>533</v>
      </c>
      <c r="R31" s="66">
        <v>133634193</v>
      </c>
      <c r="S31" s="38">
        <v>3</v>
      </c>
      <c r="T31" s="66" t="s">
        <v>139</v>
      </c>
      <c r="U31" s="12">
        <f t="shared" si="0"/>
        <v>600</v>
      </c>
      <c r="V31" s="67"/>
      <c r="W31" s="67"/>
      <c r="X31" s="67">
        <v>600</v>
      </c>
      <c r="Y31" s="66"/>
      <c r="Z31" s="48" t="s">
        <v>89</v>
      </c>
    </row>
    <row r="32" spans="1:26" x14ac:dyDescent="0.25">
      <c r="U32" s="134"/>
      <c r="V32" s="134"/>
      <c r="W32" s="134"/>
      <c r="X32" s="134"/>
    </row>
    <row r="33" spans="19:26" ht="24" x14ac:dyDescent="0.25">
      <c r="S33" s="152" t="s">
        <v>17</v>
      </c>
      <c r="U33" s="134"/>
      <c r="V33" s="134"/>
      <c r="W33" s="134"/>
      <c r="X33" s="153" t="s">
        <v>669</v>
      </c>
      <c r="Y33" s="154"/>
    </row>
    <row r="34" spans="19:26" ht="17.25" customHeight="1" x14ac:dyDescent="0.25">
      <c r="S34" s="155">
        <f>SUM(S5:S31)</f>
        <v>37</v>
      </c>
      <c r="T34" s="155" t="s">
        <v>670</v>
      </c>
      <c r="U34" s="155">
        <f>SUM(U5:U31)</f>
        <v>15242</v>
      </c>
      <c r="V34" s="155">
        <f>SUM(V5:V31)</f>
        <v>0</v>
      </c>
      <c r="W34" s="155">
        <f>SUM(W5:W31)</f>
        <v>0</v>
      </c>
      <c r="X34" s="155">
        <f>SUM(X5:X31)</f>
        <v>15242</v>
      </c>
      <c r="Y34" s="155" t="s">
        <v>671</v>
      </c>
      <c r="Z34" s="157"/>
    </row>
  </sheetData>
  <mergeCells count="3">
    <mergeCell ref="A1:Z1"/>
    <mergeCell ref="A2:Z2"/>
    <mergeCell ref="A3:Z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5"/>
  <sheetViews>
    <sheetView topLeftCell="N87" zoomScaleNormal="100" workbookViewId="0">
      <selection activeCell="S105" sqref="S105"/>
    </sheetView>
  </sheetViews>
  <sheetFormatPr defaultColWidth="17.42578125" defaultRowHeight="15" x14ac:dyDescent="0.25"/>
  <cols>
    <col min="1" max="1" width="4.85546875" style="4" customWidth="1"/>
    <col min="2" max="2" width="24.42578125" style="4" customWidth="1"/>
    <col min="3" max="3" width="25.28515625" style="4" customWidth="1"/>
    <col min="4" max="4" width="3" style="4" customWidth="1"/>
    <col min="5" max="5" width="11" style="4" customWidth="1"/>
    <col min="6" max="6" width="8.5703125" style="4" customWidth="1"/>
    <col min="7" max="7" width="13.42578125" style="4" customWidth="1"/>
    <col min="8" max="8" width="34.28515625" style="4" customWidth="1"/>
    <col min="9" max="10" width="29.42578125" style="4" customWidth="1"/>
    <col min="11" max="11" width="34.28515625" style="4" customWidth="1"/>
    <col min="12" max="12" width="21.85546875" style="4" customWidth="1"/>
    <col min="13" max="13" width="12.7109375" style="4" customWidth="1"/>
    <col min="14" max="14" width="11" style="4" customWidth="1"/>
    <col min="15" max="15" width="8.5703125" style="5" customWidth="1"/>
    <col min="16" max="16" width="12.140625" style="5" customWidth="1"/>
    <col min="17" max="17" width="25" style="5" customWidth="1"/>
    <col min="18" max="18" width="18" style="6" customWidth="1"/>
    <col min="19" max="20" width="8.7109375" style="4" customWidth="1"/>
    <col min="21" max="21" width="10.5703125" style="4" customWidth="1"/>
    <col min="22" max="22" width="11.5703125" style="4" customWidth="1"/>
    <col min="23" max="24" width="11.28515625" style="4" customWidth="1"/>
    <col min="25" max="25" width="14.42578125" style="4" customWidth="1"/>
    <col min="26" max="26" width="30.5703125" style="4" customWidth="1"/>
    <col min="27" max="27" width="17.28515625" style="4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5.849999999999994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spans="1:26" ht="38.25" x14ac:dyDescent="0.25">
      <c r="A5" s="10">
        <v>1</v>
      </c>
      <c r="B5" s="10" t="s">
        <v>25</v>
      </c>
      <c r="C5" s="10" t="s">
        <v>26</v>
      </c>
      <c r="D5" s="10">
        <v>1</v>
      </c>
      <c r="E5" s="11" t="s">
        <v>27</v>
      </c>
      <c r="F5" s="10" t="s">
        <v>28</v>
      </c>
      <c r="G5" s="10" t="s">
        <v>29</v>
      </c>
      <c r="H5" s="10" t="s">
        <v>37</v>
      </c>
      <c r="I5" s="10" t="s">
        <v>38</v>
      </c>
      <c r="J5" s="10">
        <v>7611403475</v>
      </c>
      <c r="K5" s="10" t="s">
        <v>37</v>
      </c>
      <c r="L5" s="10" t="s">
        <v>39</v>
      </c>
      <c r="M5" s="10">
        <v>15</v>
      </c>
      <c r="N5" s="11" t="s">
        <v>27</v>
      </c>
      <c r="O5" s="11" t="s">
        <v>28</v>
      </c>
      <c r="P5" s="11">
        <v>133607118</v>
      </c>
      <c r="Q5" s="14" t="s">
        <v>40</v>
      </c>
      <c r="R5" s="11" t="s">
        <v>41</v>
      </c>
      <c r="S5" s="10">
        <v>10</v>
      </c>
      <c r="T5" s="10" t="s">
        <v>42</v>
      </c>
      <c r="U5" s="12"/>
      <c r="V5" s="12">
        <f t="shared" ref="V5:V36" si="0">X5*0.35</f>
        <v>4585</v>
      </c>
      <c r="W5" s="12">
        <f t="shared" ref="W5:W36" si="1">X5-V5</f>
        <v>8515</v>
      </c>
      <c r="X5" s="12">
        <v>13100</v>
      </c>
      <c r="Y5" s="10"/>
      <c r="Z5" s="13" t="s">
        <v>43</v>
      </c>
    </row>
    <row r="6" spans="1:26" ht="38.25" x14ac:dyDescent="0.25">
      <c r="A6" s="10">
        <v>2</v>
      </c>
      <c r="B6" s="15" t="s">
        <v>25</v>
      </c>
      <c r="C6" s="15" t="s">
        <v>26</v>
      </c>
      <c r="D6" s="15">
        <v>1</v>
      </c>
      <c r="E6" s="16" t="s">
        <v>27</v>
      </c>
      <c r="F6" s="15" t="s">
        <v>28</v>
      </c>
      <c r="G6" s="15" t="s">
        <v>29</v>
      </c>
      <c r="H6" s="15" t="s">
        <v>44</v>
      </c>
      <c r="I6" s="15" t="s">
        <v>45</v>
      </c>
      <c r="J6" s="15">
        <v>7611403417</v>
      </c>
      <c r="K6" s="15" t="s">
        <v>44</v>
      </c>
      <c r="L6" s="15" t="s">
        <v>46</v>
      </c>
      <c r="M6" s="15">
        <v>41</v>
      </c>
      <c r="N6" s="16" t="s">
        <v>47</v>
      </c>
      <c r="O6" s="16" t="s">
        <v>46</v>
      </c>
      <c r="P6" s="16">
        <v>133634153</v>
      </c>
      <c r="Q6" s="17" t="s">
        <v>48</v>
      </c>
      <c r="R6" s="16" t="s">
        <v>49</v>
      </c>
      <c r="S6" s="10">
        <v>32</v>
      </c>
      <c r="T6" s="10" t="s">
        <v>42</v>
      </c>
      <c r="U6" s="12"/>
      <c r="V6" s="12">
        <f t="shared" si="0"/>
        <v>3073</v>
      </c>
      <c r="W6" s="12">
        <f t="shared" si="1"/>
        <v>5707</v>
      </c>
      <c r="X6" s="12">
        <v>8780</v>
      </c>
      <c r="Y6" s="10"/>
      <c r="Z6" s="13" t="s">
        <v>43</v>
      </c>
    </row>
    <row r="7" spans="1:26" ht="38.25" x14ac:dyDescent="0.25">
      <c r="A7" s="10">
        <v>3</v>
      </c>
      <c r="B7" s="15" t="s">
        <v>25</v>
      </c>
      <c r="C7" s="15" t="s">
        <v>26</v>
      </c>
      <c r="D7" s="15">
        <v>1</v>
      </c>
      <c r="E7" s="16" t="s">
        <v>27</v>
      </c>
      <c r="F7" s="15" t="s">
        <v>28</v>
      </c>
      <c r="G7" s="15" t="s">
        <v>29</v>
      </c>
      <c r="H7" s="15" t="s">
        <v>44</v>
      </c>
      <c r="I7" s="15" t="s">
        <v>45</v>
      </c>
      <c r="J7" s="15">
        <v>7611403417</v>
      </c>
      <c r="K7" s="15" t="s">
        <v>44</v>
      </c>
      <c r="L7" s="15" t="s">
        <v>46</v>
      </c>
      <c r="M7" s="15">
        <v>41</v>
      </c>
      <c r="N7" s="16" t="s">
        <v>27</v>
      </c>
      <c r="O7" s="16" t="s">
        <v>28</v>
      </c>
      <c r="P7" s="16" t="s">
        <v>50</v>
      </c>
      <c r="Q7" s="17" t="s">
        <v>51</v>
      </c>
      <c r="R7" s="16" t="s">
        <v>52</v>
      </c>
      <c r="S7" s="10">
        <v>36</v>
      </c>
      <c r="T7" s="10" t="s">
        <v>42</v>
      </c>
      <c r="U7" s="12"/>
      <c r="V7" s="12">
        <f t="shared" si="0"/>
        <v>3290</v>
      </c>
      <c r="W7" s="12">
        <f t="shared" si="1"/>
        <v>6110</v>
      </c>
      <c r="X7" s="12">
        <v>9400</v>
      </c>
      <c r="Y7" s="10"/>
      <c r="Z7" s="13" t="s">
        <v>43</v>
      </c>
    </row>
    <row r="8" spans="1:26" ht="25.5" x14ac:dyDescent="0.25">
      <c r="A8" s="10">
        <v>4</v>
      </c>
      <c r="B8" s="10" t="s">
        <v>25</v>
      </c>
      <c r="C8" s="10" t="s">
        <v>26</v>
      </c>
      <c r="D8" s="10">
        <v>1</v>
      </c>
      <c r="E8" s="11" t="s">
        <v>27</v>
      </c>
      <c r="F8" s="10" t="s">
        <v>28</v>
      </c>
      <c r="G8" s="10" t="s">
        <v>29</v>
      </c>
      <c r="H8" s="10" t="s">
        <v>53</v>
      </c>
      <c r="I8" s="10" t="s">
        <v>54</v>
      </c>
      <c r="J8" s="10">
        <v>7611403386</v>
      </c>
      <c r="K8" s="10" t="s">
        <v>53</v>
      </c>
      <c r="L8" s="10" t="s">
        <v>55</v>
      </c>
      <c r="M8" s="10">
        <v>18</v>
      </c>
      <c r="N8" s="11" t="s">
        <v>27</v>
      </c>
      <c r="O8" s="11" t="s">
        <v>28</v>
      </c>
      <c r="P8" s="11">
        <v>133616135</v>
      </c>
      <c r="Q8" s="14" t="s">
        <v>56</v>
      </c>
      <c r="R8" s="11" t="s">
        <v>57</v>
      </c>
      <c r="S8" s="10">
        <v>25</v>
      </c>
      <c r="T8" s="10" t="s">
        <v>42</v>
      </c>
      <c r="U8" s="12"/>
      <c r="V8" s="12">
        <f t="shared" si="0"/>
        <v>2975</v>
      </c>
      <c r="W8" s="12">
        <f t="shared" si="1"/>
        <v>5525</v>
      </c>
      <c r="X8" s="12">
        <v>8500</v>
      </c>
      <c r="Y8" s="10"/>
      <c r="Z8" s="13" t="s">
        <v>43</v>
      </c>
    </row>
    <row r="9" spans="1:26" ht="44.45" customHeight="1" x14ac:dyDescent="0.25">
      <c r="A9" s="10">
        <v>5</v>
      </c>
      <c r="B9" s="15" t="s">
        <v>25</v>
      </c>
      <c r="C9" s="15" t="s">
        <v>26</v>
      </c>
      <c r="D9" s="15">
        <v>1</v>
      </c>
      <c r="E9" s="16" t="s">
        <v>27</v>
      </c>
      <c r="F9" s="15" t="s">
        <v>28</v>
      </c>
      <c r="G9" s="15" t="s">
        <v>29</v>
      </c>
      <c r="H9" s="15" t="s">
        <v>58</v>
      </c>
      <c r="I9" s="15" t="s">
        <v>59</v>
      </c>
      <c r="J9" s="15">
        <v>7611560565</v>
      </c>
      <c r="K9" s="15" t="s">
        <v>58</v>
      </c>
      <c r="L9" s="15" t="s">
        <v>60</v>
      </c>
      <c r="M9" s="15" t="s">
        <v>61</v>
      </c>
      <c r="N9" s="16" t="s">
        <v>27</v>
      </c>
      <c r="O9" s="16" t="s">
        <v>28</v>
      </c>
      <c r="P9" s="16">
        <v>131342031</v>
      </c>
      <c r="Q9" s="17" t="s">
        <v>64</v>
      </c>
      <c r="R9" s="16" t="s">
        <v>65</v>
      </c>
      <c r="S9" s="10">
        <v>25</v>
      </c>
      <c r="T9" s="10" t="s">
        <v>42</v>
      </c>
      <c r="U9" s="12"/>
      <c r="V9" s="12">
        <f t="shared" si="0"/>
        <v>9618</v>
      </c>
      <c r="W9" s="12">
        <f t="shared" si="1"/>
        <v>17862</v>
      </c>
      <c r="X9" s="12">
        <v>27480</v>
      </c>
      <c r="Y9" s="10"/>
      <c r="Z9" s="13" t="s">
        <v>43</v>
      </c>
    </row>
    <row r="10" spans="1:26" ht="25.5" x14ac:dyDescent="0.25">
      <c r="A10" s="10">
        <v>6</v>
      </c>
      <c r="B10" s="10" t="s">
        <v>25</v>
      </c>
      <c r="C10" s="10" t="s">
        <v>26</v>
      </c>
      <c r="D10" s="10">
        <v>1</v>
      </c>
      <c r="E10" s="11" t="s">
        <v>27</v>
      </c>
      <c r="F10" s="10" t="s">
        <v>28</v>
      </c>
      <c r="G10" s="10" t="s">
        <v>29</v>
      </c>
      <c r="H10" s="10" t="s">
        <v>66</v>
      </c>
      <c r="I10" s="10" t="s">
        <v>67</v>
      </c>
      <c r="J10" s="10">
        <v>7611403593</v>
      </c>
      <c r="K10" s="10" t="s">
        <v>66</v>
      </c>
      <c r="L10" s="10" t="s">
        <v>68</v>
      </c>
      <c r="M10" s="10">
        <v>87</v>
      </c>
      <c r="N10" s="11" t="s">
        <v>47</v>
      </c>
      <c r="O10" s="11" t="s">
        <v>46</v>
      </c>
      <c r="P10" s="11">
        <v>133637091</v>
      </c>
      <c r="Q10" s="14" t="s">
        <v>69</v>
      </c>
      <c r="R10" s="11" t="s">
        <v>70</v>
      </c>
      <c r="S10" s="10">
        <v>16</v>
      </c>
      <c r="T10" s="10" t="s">
        <v>42</v>
      </c>
      <c r="U10" s="12"/>
      <c r="V10" s="12">
        <f t="shared" si="0"/>
        <v>2625</v>
      </c>
      <c r="W10" s="12">
        <f t="shared" si="1"/>
        <v>4875</v>
      </c>
      <c r="X10" s="12">
        <v>7500</v>
      </c>
      <c r="Y10" s="10"/>
      <c r="Z10" s="13" t="s">
        <v>43</v>
      </c>
    </row>
    <row r="11" spans="1:26" ht="25.5" x14ac:dyDescent="0.25">
      <c r="A11" s="10">
        <v>7</v>
      </c>
      <c r="B11" s="10" t="s">
        <v>25</v>
      </c>
      <c r="C11" s="10" t="s">
        <v>26</v>
      </c>
      <c r="D11" s="10">
        <v>1</v>
      </c>
      <c r="E11" s="11" t="s">
        <v>27</v>
      </c>
      <c r="F11" s="10" t="s">
        <v>28</v>
      </c>
      <c r="G11" s="10" t="s">
        <v>29</v>
      </c>
      <c r="H11" s="10" t="s">
        <v>71</v>
      </c>
      <c r="I11" s="10" t="s">
        <v>72</v>
      </c>
      <c r="J11" s="10">
        <v>7611403400</v>
      </c>
      <c r="K11" s="10" t="s">
        <v>71</v>
      </c>
      <c r="L11" s="10" t="s">
        <v>73</v>
      </c>
      <c r="M11" s="10">
        <v>47</v>
      </c>
      <c r="N11" s="11" t="s">
        <v>27</v>
      </c>
      <c r="O11" s="11" t="s">
        <v>28</v>
      </c>
      <c r="P11" s="11">
        <v>133630114</v>
      </c>
      <c r="Q11" s="14" t="s">
        <v>74</v>
      </c>
      <c r="R11" s="11" t="s">
        <v>75</v>
      </c>
      <c r="S11" s="10">
        <v>16</v>
      </c>
      <c r="T11" s="10" t="s">
        <v>42</v>
      </c>
      <c r="U11" s="12"/>
      <c r="V11" s="12">
        <f t="shared" si="0"/>
        <v>3849.9999999999995</v>
      </c>
      <c r="W11" s="12">
        <f t="shared" si="1"/>
        <v>7150</v>
      </c>
      <c r="X11" s="12">
        <v>11000</v>
      </c>
      <c r="Y11" s="10"/>
      <c r="Z11" s="13" t="s">
        <v>43</v>
      </c>
    </row>
    <row r="12" spans="1:26" ht="25.5" x14ac:dyDescent="0.25">
      <c r="A12" s="10">
        <v>8</v>
      </c>
      <c r="B12" s="18" t="s">
        <v>25</v>
      </c>
      <c r="C12" s="18" t="s">
        <v>26</v>
      </c>
      <c r="D12" s="18">
        <v>1</v>
      </c>
      <c r="E12" s="19" t="s">
        <v>27</v>
      </c>
      <c r="F12" s="18" t="s">
        <v>28</v>
      </c>
      <c r="G12" s="18" t="s">
        <v>29</v>
      </c>
      <c r="H12" s="18" t="s">
        <v>83</v>
      </c>
      <c r="I12" s="18" t="s">
        <v>84</v>
      </c>
      <c r="J12" s="18">
        <v>7611194907</v>
      </c>
      <c r="K12" s="18" t="str">
        <f t="shared" ref="K12:K43" si="2">B12</f>
        <v>Gmina Chorzele</v>
      </c>
      <c r="L12" s="18" t="s">
        <v>85</v>
      </c>
      <c r="M12" s="18" t="s">
        <v>86</v>
      </c>
      <c r="N12" s="19" t="s">
        <v>27</v>
      </c>
      <c r="O12" s="19" t="s">
        <v>28</v>
      </c>
      <c r="P12" s="19">
        <v>131011017</v>
      </c>
      <c r="Q12" s="19" t="s">
        <v>87</v>
      </c>
      <c r="R12" s="19" t="s">
        <v>88</v>
      </c>
      <c r="S12" s="18">
        <v>6</v>
      </c>
      <c r="T12" s="18" t="s">
        <v>42</v>
      </c>
      <c r="U12" s="20"/>
      <c r="V12" s="12">
        <f t="shared" si="0"/>
        <v>5699.75</v>
      </c>
      <c r="W12" s="12">
        <f t="shared" si="1"/>
        <v>10585.25</v>
      </c>
      <c r="X12" s="20">
        <v>16285</v>
      </c>
      <c r="Y12" s="18"/>
      <c r="Z12" s="22" t="s">
        <v>89</v>
      </c>
    </row>
    <row r="13" spans="1:26" ht="25.5" x14ac:dyDescent="0.25">
      <c r="A13" s="10">
        <v>9</v>
      </c>
      <c r="B13" s="18" t="s">
        <v>25</v>
      </c>
      <c r="C13" s="18" t="s">
        <v>26</v>
      </c>
      <c r="D13" s="18">
        <v>1</v>
      </c>
      <c r="E13" s="19" t="s">
        <v>27</v>
      </c>
      <c r="F13" s="18" t="s">
        <v>28</v>
      </c>
      <c r="G13" s="18" t="s">
        <v>29</v>
      </c>
      <c r="H13" s="18" t="s">
        <v>83</v>
      </c>
      <c r="I13" s="18" t="s">
        <v>84</v>
      </c>
      <c r="J13" s="18">
        <v>7611194907</v>
      </c>
      <c r="K13" s="18" t="str">
        <f t="shared" si="2"/>
        <v>Gmina Chorzele</v>
      </c>
      <c r="L13" s="18" t="s">
        <v>90</v>
      </c>
      <c r="M13" s="18" t="s">
        <v>91</v>
      </c>
      <c r="N13" s="19" t="s">
        <v>27</v>
      </c>
      <c r="O13" s="19" t="s">
        <v>28</v>
      </c>
      <c r="P13" s="19">
        <v>131011018</v>
      </c>
      <c r="Q13" s="19" t="s">
        <v>92</v>
      </c>
      <c r="R13" s="19" t="s">
        <v>93</v>
      </c>
      <c r="S13" s="18">
        <v>6</v>
      </c>
      <c r="T13" s="18" t="s">
        <v>42</v>
      </c>
      <c r="U13" s="20"/>
      <c r="V13" s="12">
        <f t="shared" si="0"/>
        <v>3578.3999999999996</v>
      </c>
      <c r="W13" s="12">
        <f t="shared" si="1"/>
        <v>6645.6</v>
      </c>
      <c r="X13" s="20">
        <v>10224</v>
      </c>
      <c r="Y13" s="18"/>
      <c r="Z13" s="22" t="s">
        <v>89</v>
      </c>
    </row>
    <row r="14" spans="1:26" ht="25.5" x14ac:dyDescent="0.25">
      <c r="A14" s="10">
        <v>10</v>
      </c>
      <c r="B14" s="18" t="s">
        <v>25</v>
      </c>
      <c r="C14" s="18" t="s">
        <v>26</v>
      </c>
      <c r="D14" s="18">
        <v>1</v>
      </c>
      <c r="E14" s="19" t="s">
        <v>27</v>
      </c>
      <c r="F14" s="18" t="s">
        <v>28</v>
      </c>
      <c r="G14" s="18" t="s">
        <v>29</v>
      </c>
      <c r="H14" s="18" t="s">
        <v>83</v>
      </c>
      <c r="I14" s="18" t="s">
        <v>84</v>
      </c>
      <c r="J14" s="18">
        <v>7611194907</v>
      </c>
      <c r="K14" s="18" t="str">
        <f t="shared" si="2"/>
        <v>Gmina Chorzele</v>
      </c>
      <c r="L14" s="18" t="s">
        <v>94</v>
      </c>
      <c r="M14" s="18" t="s">
        <v>95</v>
      </c>
      <c r="N14" s="19" t="s">
        <v>27</v>
      </c>
      <c r="O14" s="19" t="s">
        <v>28</v>
      </c>
      <c r="P14" s="19">
        <v>131011019</v>
      </c>
      <c r="Q14" s="19" t="s">
        <v>96</v>
      </c>
      <c r="R14" s="19" t="s">
        <v>97</v>
      </c>
      <c r="S14" s="18">
        <v>6</v>
      </c>
      <c r="T14" s="18" t="s">
        <v>42</v>
      </c>
      <c r="U14" s="20"/>
      <c r="V14" s="12">
        <f t="shared" si="0"/>
        <v>3072.2999999999997</v>
      </c>
      <c r="W14" s="12">
        <f t="shared" si="1"/>
        <v>5705.7000000000007</v>
      </c>
      <c r="X14" s="20">
        <v>8778</v>
      </c>
      <c r="Y14" s="18"/>
      <c r="Z14" s="22" t="s">
        <v>89</v>
      </c>
    </row>
    <row r="15" spans="1:26" ht="25.5" x14ac:dyDescent="0.25">
      <c r="A15" s="10">
        <v>11</v>
      </c>
      <c r="B15" s="18" t="s">
        <v>25</v>
      </c>
      <c r="C15" s="18" t="s">
        <v>26</v>
      </c>
      <c r="D15" s="18">
        <v>1</v>
      </c>
      <c r="E15" s="19" t="s">
        <v>27</v>
      </c>
      <c r="F15" s="18" t="s">
        <v>28</v>
      </c>
      <c r="G15" s="18" t="s">
        <v>29</v>
      </c>
      <c r="H15" s="18" t="s">
        <v>83</v>
      </c>
      <c r="I15" s="18" t="s">
        <v>84</v>
      </c>
      <c r="J15" s="18">
        <v>7611194907</v>
      </c>
      <c r="K15" s="18" t="str">
        <f t="shared" si="2"/>
        <v>Gmina Chorzele</v>
      </c>
      <c r="L15" s="18" t="s">
        <v>98</v>
      </c>
      <c r="M15" s="18" t="s">
        <v>99</v>
      </c>
      <c r="N15" s="19" t="s">
        <v>27</v>
      </c>
      <c r="O15" s="19" t="s">
        <v>28</v>
      </c>
      <c r="P15" s="19">
        <v>131011020</v>
      </c>
      <c r="Q15" s="19" t="s">
        <v>100</v>
      </c>
      <c r="R15" s="19" t="s">
        <v>101</v>
      </c>
      <c r="S15" s="18">
        <v>7</v>
      </c>
      <c r="T15" s="18" t="s">
        <v>42</v>
      </c>
      <c r="U15" s="20"/>
      <c r="V15" s="12">
        <f t="shared" si="0"/>
        <v>5581.7999999999993</v>
      </c>
      <c r="W15" s="12">
        <f t="shared" si="1"/>
        <v>10366.200000000001</v>
      </c>
      <c r="X15" s="20">
        <v>15948</v>
      </c>
      <c r="Y15" s="18"/>
      <c r="Z15" s="22" t="s">
        <v>89</v>
      </c>
    </row>
    <row r="16" spans="1:26" ht="25.5" x14ac:dyDescent="0.25">
      <c r="A16" s="10">
        <v>12</v>
      </c>
      <c r="B16" s="18" t="s">
        <v>25</v>
      </c>
      <c r="C16" s="18" t="s">
        <v>26</v>
      </c>
      <c r="D16" s="18">
        <v>1</v>
      </c>
      <c r="E16" s="19" t="s">
        <v>27</v>
      </c>
      <c r="F16" s="18" t="s">
        <v>28</v>
      </c>
      <c r="G16" s="18" t="s">
        <v>29</v>
      </c>
      <c r="H16" s="18" t="s">
        <v>83</v>
      </c>
      <c r="I16" s="18" t="s">
        <v>84</v>
      </c>
      <c r="J16" s="18">
        <v>7611194907</v>
      </c>
      <c r="K16" s="18" t="str">
        <f t="shared" si="2"/>
        <v>Gmina Chorzele</v>
      </c>
      <c r="L16" s="18" t="s">
        <v>85</v>
      </c>
      <c r="M16" s="18" t="s">
        <v>102</v>
      </c>
      <c r="N16" s="19" t="s">
        <v>27</v>
      </c>
      <c r="O16" s="19" t="s">
        <v>28</v>
      </c>
      <c r="P16" s="19">
        <v>131011021</v>
      </c>
      <c r="Q16" s="19" t="s">
        <v>103</v>
      </c>
      <c r="R16" s="19" t="s">
        <v>104</v>
      </c>
      <c r="S16" s="18">
        <v>6</v>
      </c>
      <c r="T16" s="18" t="s">
        <v>42</v>
      </c>
      <c r="U16" s="20"/>
      <c r="V16" s="12">
        <f t="shared" si="0"/>
        <v>1817.1999999999998</v>
      </c>
      <c r="W16" s="12">
        <f t="shared" si="1"/>
        <v>3374.8</v>
      </c>
      <c r="X16" s="20">
        <v>5192</v>
      </c>
      <c r="Y16" s="18"/>
      <c r="Z16" s="22" t="s">
        <v>89</v>
      </c>
    </row>
    <row r="17" spans="1:26" ht="25.5" x14ac:dyDescent="0.25">
      <c r="A17" s="10">
        <v>13</v>
      </c>
      <c r="B17" s="18" t="s">
        <v>25</v>
      </c>
      <c r="C17" s="18" t="s">
        <v>26</v>
      </c>
      <c r="D17" s="18">
        <v>1</v>
      </c>
      <c r="E17" s="19" t="s">
        <v>27</v>
      </c>
      <c r="F17" s="18" t="s">
        <v>28</v>
      </c>
      <c r="G17" s="18" t="s">
        <v>29</v>
      </c>
      <c r="H17" s="18" t="s">
        <v>83</v>
      </c>
      <c r="I17" s="18" t="s">
        <v>84</v>
      </c>
      <c r="J17" s="18">
        <v>7611194907</v>
      </c>
      <c r="K17" s="18" t="str">
        <f t="shared" si="2"/>
        <v>Gmina Chorzele</v>
      </c>
      <c r="L17" s="18" t="s">
        <v>105</v>
      </c>
      <c r="M17" s="18" t="s">
        <v>106</v>
      </c>
      <c r="N17" s="19" t="s">
        <v>27</v>
      </c>
      <c r="O17" s="19" t="s">
        <v>28</v>
      </c>
      <c r="P17" s="19">
        <v>131011022</v>
      </c>
      <c r="Q17" s="19" t="s">
        <v>107</v>
      </c>
      <c r="R17" s="19" t="s">
        <v>108</v>
      </c>
      <c r="S17" s="18">
        <v>6</v>
      </c>
      <c r="T17" s="18" t="s">
        <v>42</v>
      </c>
      <c r="U17" s="20"/>
      <c r="V17" s="12">
        <f t="shared" si="0"/>
        <v>1375.5</v>
      </c>
      <c r="W17" s="12">
        <f t="shared" si="1"/>
        <v>2554.5</v>
      </c>
      <c r="X17" s="20">
        <v>3930</v>
      </c>
      <c r="Y17" s="18"/>
      <c r="Z17" s="22" t="s">
        <v>89</v>
      </c>
    </row>
    <row r="18" spans="1:26" ht="25.5" x14ac:dyDescent="0.25">
      <c r="A18" s="10">
        <v>14</v>
      </c>
      <c r="B18" s="18" t="s">
        <v>25</v>
      </c>
      <c r="C18" s="18" t="s">
        <v>26</v>
      </c>
      <c r="D18" s="18">
        <v>1</v>
      </c>
      <c r="E18" s="19" t="s">
        <v>27</v>
      </c>
      <c r="F18" s="18" t="s">
        <v>28</v>
      </c>
      <c r="G18" s="18" t="s">
        <v>29</v>
      </c>
      <c r="H18" s="18" t="s">
        <v>83</v>
      </c>
      <c r="I18" s="18" t="s">
        <v>84</v>
      </c>
      <c r="J18" s="18">
        <v>7611194907</v>
      </c>
      <c r="K18" s="18" t="str">
        <f t="shared" si="2"/>
        <v>Gmina Chorzele</v>
      </c>
      <c r="L18" s="18" t="s">
        <v>109</v>
      </c>
      <c r="M18" s="18" t="s">
        <v>86</v>
      </c>
      <c r="N18" s="19" t="s">
        <v>27</v>
      </c>
      <c r="O18" s="19" t="s">
        <v>28</v>
      </c>
      <c r="P18" s="19">
        <v>131011023</v>
      </c>
      <c r="Q18" s="19" t="s">
        <v>110</v>
      </c>
      <c r="R18" s="19" t="s">
        <v>111</v>
      </c>
      <c r="S18" s="18">
        <v>6</v>
      </c>
      <c r="T18" s="18" t="s">
        <v>42</v>
      </c>
      <c r="U18" s="20"/>
      <c r="V18" s="12">
        <f t="shared" si="0"/>
        <v>3195.5</v>
      </c>
      <c r="W18" s="12">
        <f t="shared" si="1"/>
        <v>5934.5</v>
      </c>
      <c r="X18" s="20">
        <v>9130</v>
      </c>
      <c r="Y18" s="18"/>
      <c r="Z18" s="22" t="s">
        <v>89</v>
      </c>
    </row>
    <row r="19" spans="1:26" ht="25.5" x14ac:dyDescent="0.25">
      <c r="A19" s="10">
        <v>15</v>
      </c>
      <c r="B19" s="18" t="s">
        <v>25</v>
      </c>
      <c r="C19" s="18" t="s">
        <v>26</v>
      </c>
      <c r="D19" s="18">
        <v>1</v>
      </c>
      <c r="E19" s="19" t="s">
        <v>27</v>
      </c>
      <c r="F19" s="18" t="s">
        <v>28</v>
      </c>
      <c r="G19" s="18" t="s">
        <v>29</v>
      </c>
      <c r="H19" s="18" t="s">
        <v>83</v>
      </c>
      <c r="I19" s="18" t="s">
        <v>84</v>
      </c>
      <c r="J19" s="18">
        <v>7611194907</v>
      </c>
      <c r="K19" s="18" t="str">
        <f t="shared" si="2"/>
        <v>Gmina Chorzele</v>
      </c>
      <c r="L19" s="18" t="s">
        <v>98</v>
      </c>
      <c r="M19" s="18" t="s">
        <v>86</v>
      </c>
      <c r="N19" s="19" t="s">
        <v>27</v>
      </c>
      <c r="O19" s="19" t="s">
        <v>28</v>
      </c>
      <c r="P19" s="19">
        <v>131011024</v>
      </c>
      <c r="Q19" s="19" t="s">
        <v>112</v>
      </c>
      <c r="R19" s="19" t="s">
        <v>113</v>
      </c>
      <c r="S19" s="18">
        <v>6</v>
      </c>
      <c r="T19" s="18" t="s">
        <v>42</v>
      </c>
      <c r="U19" s="20"/>
      <c r="V19" s="12">
        <f t="shared" si="0"/>
        <v>1877.3999999999999</v>
      </c>
      <c r="W19" s="12">
        <f t="shared" si="1"/>
        <v>3486.6000000000004</v>
      </c>
      <c r="X19" s="20">
        <v>5364</v>
      </c>
      <c r="Y19" s="18"/>
      <c r="Z19" s="22" t="s">
        <v>89</v>
      </c>
    </row>
    <row r="20" spans="1:26" ht="25.5" x14ac:dyDescent="0.25">
      <c r="A20" s="10">
        <v>16</v>
      </c>
      <c r="B20" s="18" t="s">
        <v>25</v>
      </c>
      <c r="C20" s="18" t="s">
        <v>26</v>
      </c>
      <c r="D20" s="18">
        <v>1</v>
      </c>
      <c r="E20" s="19" t="s">
        <v>27</v>
      </c>
      <c r="F20" s="18" t="s">
        <v>28</v>
      </c>
      <c r="G20" s="18" t="s">
        <v>29</v>
      </c>
      <c r="H20" s="18" t="s">
        <v>83</v>
      </c>
      <c r="I20" s="18" t="s">
        <v>84</v>
      </c>
      <c r="J20" s="18">
        <v>7611194907</v>
      </c>
      <c r="K20" s="18" t="str">
        <f t="shared" si="2"/>
        <v>Gmina Chorzele</v>
      </c>
      <c r="L20" s="18" t="s">
        <v>85</v>
      </c>
      <c r="M20" s="18" t="s">
        <v>114</v>
      </c>
      <c r="N20" s="19" t="s">
        <v>27</v>
      </c>
      <c r="O20" s="19" t="s">
        <v>28</v>
      </c>
      <c r="P20" s="19">
        <v>131011025</v>
      </c>
      <c r="Q20" s="19" t="s">
        <v>115</v>
      </c>
      <c r="R20" s="19" t="s">
        <v>116</v>
      </c>
      <c r="S20" s="18">
        <v>6</v>
      </c>
      <c r="T20" s="18" t="s">
        <v>42</v>
      </c>
      <c r="U20" s="20"/>
      <c r="V20" s="12">
        <f t="shared" si="0"/>
        <v>4025.35</v>
      </c>
      <c r="W20" s="12">
        <f t="shared" si="1"/>
        <v>7475.65</v>
      </c>
      <c r="X20" s="20">
        <v>11501</v>
      </c>
      <c r="Y20" s="18"/>
      <c r="Z20" s="22" t="s">
        <v>89</v>
      </c>
    </row>
    <row r="21" spans="1:26" ht="25.5" x14ac:dyDescent="0.25">
      <c r="A21" s="10">
        <v>17</v>
      </c>
      <c r="B21" s="18" t="s">
        <v>25</v>
      </c>
      <c r="C21" s="18" t="s">
        <v>26</v>
      </c>
      <c r="D21" s="18">
        <v>1</v>
      </c>
      <c r="E21" s="19" t="s">
        <v>27</v>
      </c>
      <c r="F21" s="18" t="s">
        <v>28</v>
      </c>
      <c r="G21" s="18" t="s">
        <v>29</v>
      </c>
      <c r="H21" s="18" t="s">
        <v>83</v>
      </c>
      <c r="I21" s="18" t="s">
        <v>84</v>
      </c>
      <c r="J21" s="18">
        <v>7611194907</v>
      </c>
      <c r="K21" s="18" t="str">
        <f t="shared" si="2"/>
        <v>Gmina Chorzele</v>
      </c>
      <c r="L21" s="18" t="s">
        <v>117</v>
      </c>
      <c r="M21" s="18" t="s">
        <v>118</v>
      </c>
      <c r="N21" s="19" t="s">
        <v>27</v>
      </c>
      <c r="O21" s="19" t="s">
        <v>28</v>
      </c>
      <c r="P21" s="19">
        <v>131011026</v>
      </c>
      <c r="Q21" s="19" t="s">
        <v>119</v>
      </c>
      <c r="R21" s="19" t="s">
        <v>120</v>
      </c>
      <c r="S21" s="18">
        <v>6</v>
      </c>
      <c r="T21" s="18" t="s">
        <v>42</v>
      </c>
      <c r="U21" s="20"/>
      <c r="V21" s="12">
        <f t="shared" si="0"/>
        <v>1792</v>
      </c>
      <c r="W21" s="12">
        <f t="shared" si="1"/>
        <v>3328</v>
      </c>
      <c r="X21" s="20">
        <v>5120</v>
      </c>
      <c r="Y21" s="18"/>
      <c r="Z21" s="22" t="s">
        <v>89</v>
      </c>
    </row>
    <row r="22" spans="1:26" ht="25.5" x14ac:dyDescent="0.25">
      <c r="A22" s="10">
        <v>18</v>
      </c>
      <c r="B22" s="18" t="s">
        <v>25</v>
      </c>
      <c r="C22" s="18" t="s">
        <v>26</v>
      </c>
      <c r="D22" s="18">
        <v>1</v>
      </c>
      <c r="E22" s="19" t="s">
        <v>27</v>
      </c>
      <c r="F22" s="18" t="s">
        <v>28</v>
      </c>
      <c r="G22" s="18" t="s">
        <v>29</v>
      </c>
      <c r="H22" s="18" t="s">
        <v>83</v>
      </c>
      <c r="I22" s="18" t="s">
        <v>84</v>
      </c>
      <c r="J22" s="18">
        <v>7611194907</v>
      </c>
      <c r="K22" s="18" t="str">
        <f t="shared" si="2"/>
        <v>Gmina Chorzele</v>
      </c>
      <c r="L22" s="18" t="s">
        <v>121</v>
      </c>
      <c r="M22" s="18" t="s">
        <v>122</v>
      </c>
      <c r="N22" s="19" t="s">
        <v>27</v>
      </c>
      <c r="O22" s="19" t="s">
        <v>28</v>
      </c>
      <c r="P22" s="19">
        <v>131011027</v>
      </c>
      <c r="Q22" s="19" t="s">
        <v>123</v>
      </c>
      <c r="R22" s="19" t="s">
        <v>124</v>
      </c>
      <c r="S22" s="18">
        <v>6</v>
      </c>
      <c r="T22" s="18" t="s">
        <v>42</v>
      </c>
      <c r="U22" s="20"/>
      <c r="V22" s="12">
        <f t="shared" si="0"/>
        <v>2131.5</v>
      </c>
      <c r="W22" s="12">
        <f t="shared" si="1"/>
        <v>3958.5</v>
      </c>
      <c r="X22" s="20">
        <v>6090</v>
      </c>
      <c r="Y22" s="18"/>
      <c r="Z22" s="22" t="s">
        <v>89</v>
      </c>
    </row>
    <row r="23" spans="1:26" ht="25.5" x14ac:dyDescent="0.25">
      <c r="A23" s="10">
        <v>19</v>
      </c>
      <c r="B23" s="18" t="s">
        <v>25</v>
      </c>
      <c r="C23" s="18" t="s">
        <v>26</v>
      </c>
      <c r="D23" s="18">
        <v>1</v>
      </c>
      <c r="E23" s="19" t="s">
        <v>27</v>
      </c>
      <c r="F23" s="18" t="s">
        <v>28</v>
      </c>
      <c r="G23" s="18" t="s">
        <v>29</v>
      </c>
      <c r="H23" s="18" t="s">
        <v>83</v>
      </c>
      <c r="I23" s="18" t="s">
        <v>84</v>
      </c>
      <c r="J23" s="18">
        <v>7611194907</v>
      </c>
      <c r="K23" s="18" t="str">
        <f t="shared" si="2"/>
        <v>Gmina Chorzele</v>
      </c>
      <c r="L23" s="18" t="s">
        <v>125</v>
      </c>
      <c r="M23" s="18" t="s">
        <v>126</v>
      </c>
      <c r="N23" s="19" t="s">
        <v>27</v>
      </c>
      <c r="O23" s="19" t="s">
        <v>28</v>
      </c>
      <c r="P23" s="19">
        <v>131011028</v>
      </c>
      <c r="Q23" s="19" t="s">
        <v>127</v>
      </c>
      <c r="R23" s="19" t="s">
        <v>128</v>
      </c>
      <c r="S23" s="18">
        <v>6</v>
      </c>
      <c r="T23" s="18" t="s">
        <v>42</v>
      </c>
      <c r="U23" s="20"/>
      <c r="V23" s="12">
        <f t="shared" si="0"/>
        <v>8896.2999999999993</v>
      </c>
      <c r="W23" s="12">
        <f t="shared" si="1"/>
        <v>16521.7</v>
      </c>
      <c r="X23" s="20">
        <v>25418</v>
      </c>
      <c r="Y23" s="18"/>
      <c r="Z23" s="22" t="s">
        <v>89</v>
      </c>
    </row>
    <row r="24" spans="1:26" ht="25.5" x14ac:dyDescent="0.25">
      <c r="A24" s="10">
        <v>20</v>
      </c>
      <c r="B24" s="18" t="s">
        <v>25</v>
      </c>
      <c r="C24" s="18" t="s">
        <v>26</v>
      </c>
      <c r="D24" s="18">
        <v>1</v>
      </c>
      <c r="E24" s="19" t="s">
        <v>27</v>
      </c>
      <c r="F24" s="18" t="s">
        <v>28</v>
      </c>
      <c r="G24" s="18" t="s">
        <v>29</v>
      </c>
      <c r="H24" s="18" t="s">
        <v>83</v>
      </c>
      <c r="I24" s="18" t="s">
        <v>84</v>
      </c>
      <c r="J24" s="18">
        <v>7611194907</v>
      </c>
      <c r="K24" s="18" t="str">
        <f t="shared" si="2"/>
        <v>Gmina Chorzele</v>
      </c>
      <c r="L24" s="18" t="s">
        <v>129</v>
      </c>
      <c r="M24" s="18" t="s">
        <v>86</v>
      </c>
      <c r="N24" s="19" t="s">
        <v>27</v>
      </c>
      <c r="O24" s="19" t="s">
        <v>28</v>
      </c>
      <c r="P24" s="19">
        <v>131011030</v>
      </c>
      <c r="Q24" s="19" t="s">
        <v>130</v>
      </c>
      <c r="R24" s="19" t="s">
        <v>131</v>
      </c>
      <c r="S24" s="18">
        <v>13</v>
      </c>
      <c r="T24" s="18" t="s">
        <v>42</v>
      </c>
      <c r="U24" s="20"/>
      <c r="V24" s="12">
        <f t="shared" si="0"/>
        <v>10102.75</v>
      </c>
      <c r="W24" s="12">
        <f t="shared" si="1"/>
        <v>18762.25</v>
      </c>
      <c r="X24" s="20">
        <v>28865</v>
      </c>
      <c r="Y24" s="18"/>
      <c r="Z24" s="22" t="s">
        <v>89</v>
      </c>
    </row>
    <row r="25" spans="1:26" ht="25.5" x14ac:dyDescent="0.25">
      <c r="A25" s="10">
        <v>21</v>
      </c>
      <c r="B25" s="18" t="s">
        <v>25</v>
      </c>
      <c r="C25" s="18" t="s">
        <v>26</v>
      </c>
      <c r="D25" s="18">
        <v>1</v>
      </c>
      <c r="E25" s="19" t="s">
        <v>27</v>
      </c>
      <c r="F25" s="18" t="s">
        <v>28</v>
      </c>
      <c r="G25" s="18" t="s">
        <v>29</v>
      </c>
      <c r="H25" s="18" t="s">
        <v>83</v>
      </c>
      <c r="I25" s="18" t="s">
        <v>84</v>
      </c>
      <c r="J25" s="18">
        <v>7611194907</v>
      </c>
      <c r="K25" s="18" t="str">
        <f t="shared" si="2"/>
        <v>Gmina Chorzele</v>
      </c>
      <c r="L25" s="18" t="s">
        <v>132</v>
      </c>
      <c r="M25" s="18" t="s">
        <v>133</v>
      </c>
      <c r="N25" s="19" t="s">
        <v>27</v>
      </c>
      <c r="O25" s="19" t="s">
        <v>28</v>
      </c>
      <c r="P25" s="19">
        <v>131011031</v>
      </c>
      <c r="Q25" s="19" t="s">
        <v>134</v>
      </c>
      <c r="R25" s="19" t="s">
        <v>135</v>
      </c>
      <c r="S25" s="18">
        <v>6</v>
      </c>
      <c r="T25" s="18" t="s">
        <v>42</v>
      </c>
      <c r="U25" s="20"/>
      <c r="V25" s="12">
        <f t="shared" si="0"/>
        <v>3032.75</v>
      </c>
      <c r="W25" s="12">
        <f t="shared" si="1"/>
        <v>5632.25</v>
      </c>
      <c r="X25" s="20">
        <v>8665</v>
      </c>
      <c r="Y25" s="18"/>
      <c r="Z25" s="22" t="s">
        <v>89</v>
      </c>
    </row>
    <row r="26" spans="1:26" ht="25.5" x14ac:dyDescent="0.25">
      <c r="A26" s="10">
        <v>22</v>
      </c>
      <c r="B26" s="18" t="s">
        <v>25</v>
      </c>
      <c r="C26" s="18" t="s">
        <v>26</v>
      </c>
      <c r="D26" s="18">
        <v>1</v>
      </c>
      <c r="E26" s="19" t="s">
        <v>27</v>
      </c>
      <c r="F26" s="18" t="s">
        <v>28</v>
      </c>
      <c r="G26" s="18" t="s">
        <v>29</v>
      </c>
      <c r="H26" s="18" t="s">
        <v>83</v>
      </c>
      <c r="I26" s="18" t="s">
        <v>84</v>
      </c>
      <c r="J26" s="18">
        <v>7611194907</v>
      </c>
      <c r="K26" s="18" t="str">
        <f t="shared" si="2"/>
        <v>Gmina Chorzele</v>
      </c>
      <c r="L26" s="18" t="s">
        <v>144</v>
      </c>
      <c r="M26" s="18" t="s">
        <v>86</v>
      </c>
      <c r="N26" s="19" t="s">
        <v>27</v>
      </c>
      <c r="O26" s="19" t="s">
        <v>28</v>
      </c>
      <c r="P26" s="19">
        <v>131306115</v>
      </c>
      <c r="Q26" s="19" t="s">
        <v>145</v>
      </c>
      <c r="R26" s="19" t="s">
        <v>146</v>
      </c>
      <c r="S26" s="18">
        <v>2</v>
      </c>
      <c r="T26" s="18" t="s">
        <v>42</v>
      </c>
      <c r="U26" s="20"/>
      <c r="V26" s="12">
        <f t="shared" si="0"/>
        <v>1251.5999999999999</v>
      </c>
      <c r="W26" s="12">
        <f t="shared" si="1"/>
        <v>2324.4</v>
      </c>
      <c r="X26" s="20">
        <v>3576</v>
      </c>
      <c r="Y26" s="18"/>
      <c r="Z26" s="22" t="s">
        <v>89</v>
      </c>
    </row>
    <row r="27" spans="1:26" ht="25.5" x14ac:dyDescent="0.25">
      <c r="A27" s="10">
        <v>23</v>
      </c>
      <c r="B27" s="18" t="s">
        <v>25</v>
      </c>
      <c r="C27" s="18" t="s">
        <v>26</v>
      </c>
      <c r="D27" s="18">
        <v>1</v>
      </c>
      <c r="E27" s="19" t="s">
        <v>27</v>
      </c>
      <c r="F27" s="18" t="s">
        <v>28</v>
      </c>
      <c r="G27" s="18" t="s">
        <v>29</v>
      </c>
      <c r="H27" s="18" t="s">
        <v>83</v>
      </c>
      <c r="I27" s="18" t="s">
        <v>84</v>
      </c>
      <c r="J27" s="18">
        <v>7611194907</v>
      </c>
      <c r="K27" s="18" t="str">
        <f t="shared" si="2"/>
        <v>Gmina Chorzele</v>
      </c>
      <c r="L27" s="18" t="s">
        <v>147</v>
      </c>
      <c r="M27" s="18" t="s">
        <v>148</v>
      </c>
      <c r="N27" s="19" t="s">
        <v>27</v>
      </c>
      <c r="O27" s="19" t="s">
        <v>28</v>
      </c>
      <c r="P27" s="19">
        <v>131310077</v>
      </c>
      <c r="Q27" s="19" t="s">
        <v>149</v>
      </c>
      <c r="R27" s="19" t="s">
        <v>150</v>
      </c>
      <c r="S27" s="18">
        <v>11</v>
      </c>
      <c r="T27" s="18" t="s">
        <v>42</v>
      </c>
      <c r="U27" s="20"/>
      <c r="V27" s="12">
        <f t="shared" si="0"/>
        <v>4967.8999999999996</v>
      </c>
      <c r="W27" s="12">
        <f t="shared" si="1"/>
        <v>9226.1</v>
      </c>
      <c r="X27" s="20">
        <v>14194</v>
      </c>
      <c r="Y27" s="18"/>
      <c r="Z27" s="22" t="s">
        <v>89</v>
      </c>
    </row>
    <row r="28" spans="1:26" ht="25.5" x14ac:dyDescent="0.25">
      <c r="A28" s="10">
        <v>24</v>
      </c>
      <c r="B28" s="18" t="s">
        <v>25</v>
      </c>
      <c r="C28" s="18" t="s">
        <v>26</v>
      </c>
      <c r="D28" s="18">
        <v>1</v>
      </c>
      <c r="E28" s="19" t="s">
        <v>27</v>
      </c>
      <c r="F28" s="18" t="s">
        <v>28</v>
      </c>
      <c r="G28" s="18" t="s">
        <v>29</v>
      </c>
      <c r="H28" s="18" t="s">
        <v>83</v>
      </c>
      <c r="I28" s="18" t="s">
        <v>84</v>
      </c>
      <c r="J28" s="18">
        <v>7611194907</v>
      </c>
      <c r="K28" s="18" t="str">
        <f t="shared" si="2"/>
        <v>Gmina Chorzele</v>
      </c>
      <c r="L28" s="18" t="s">
        <v>162</v>
      </c>
      <c r="M28" s="18" t="s">
        <v>86</v>
      </c>
      <c r="N28" s="19" t="s">
        <v>27</v>
      </c>
      <c r="O28" s="19" t="s">
        <v>28</v>
      </c>
      <c r="P28" s="19">
        <v>133025066</v>
      </c>
      <c r="Q28" s="19" t="s">
        <v>163</v>
      </c>
      <c r="R28" s="19" t="s">
        <v>164</v>
      </c>
      <c r="S28" s="18">
        <v>6</v>
      </c>
      <c r="T28" s="18" t="s">
        <v>42</v>
      </c>
      <c r="U28" s="20"/>
      <c r="V28" s="12">
        <f t="shared" si="0"/>
        <v>628.25</v>
      </c>
      <c r="W28" s="12">
        <f t="shared" si="1"/>
        <v>1166.75</v>
      </c>
      <c r="X28" s="20">
        <v>1795</v>
      </c>
      <c r="Y28" s="18"/>
      <c r="Z28" s="23" t="s">
        <v>89</v>
      </c>
    </row>
    <row r="29" spans="1:26" ht="25.5" x14ac:dyDescent="0.25">
      <c r="A29" s="10">
        <v>25</v>
      </c>
      <c r="B29" s="18" t="s">
        <v>25</v>
      </c>
      <c r="C29" s="18" t="s">
        <v>26</v>
      </c>
      <c r="D29" s="18">
        <v>1</v>
      </c>
      <c r="E29" s="19" t="s">
        <v>27</v>
      </c>
      <c r="F29" s="18" t="s">
        <v>28</v>
      </c>
      <c r="G29" s="18" t="s">
        <v>29</v>
      </c>
      <c r="H29" s="18" t="s">
        <v>83</v>
      </c>
      <c r="I29" s="18" t="s">
        <v>84</v>
      </c>
      <c r="J29" s="18">
        <v>7611194907</v>
      </c>
      <c r="K29" s="18" t="str">
        <f t="shared" si="2"/>
        <v>Gmina Chorzele</v>
      </c>
      <c r="L29" s="18" t="s">
        <v>165</v>
      </c>
      <c r="M29" s="18" t="s">
        <v>86</v>
      </c>
      <c r="N29" s="19" t="s">
        <v>27</v>
      </c>
      <c r="O29" s="19" t="s">
        <v>28</v>
      </c>
      <c r="P29" s="19">
        <v>133025067</v>
      </c>
      <c r="Q29" s="19" t="s">
        <v>166</v>
      </c>
      <c r="R29" s="19" t="s">
        <v>167</v>
      </c>
      <c r="S29" s="18">
        <v>6</v>
      </c>
      <c r="T29" s="18" t="s">
        <v>42</v>
      </c>
      <c r="U29" s="20"/>
      <c r="V29" s="12">
        <f t="shared" si="0"/>
        <v>352.79999999999995</v>
      </c>
      <c r="W29" s="12">
        <f t="shared" si="1"/>
        <v>655.20000000000005</v>
      </c>
      <c r="X29" s="20">
        <v>1008</v>
      </c>
      <c r="Y29" s="18"/>
      <c r="Z29" s="23" t="s">
        <v>89</v>
      </c>
    </row>
    <row r="30" spans="1:26" ht="25.5" x14ac:dyDescent="0.25">
      <c r="A30" s="10">
        <v>26</v>
      </c>
      <c r="B30" s="18" t="s">
        <v>25</v>
      </c>
      <c r="C30" s="18" t="s">
        <v>26</v>
      </c>
      <c r="D30" s="18">
        <v>1</v>
      </c>
      <c r="E30" s="19" t="s">
        <v>27</v>
      </c>
      <c r="F30" s="18" t="s">
        <v>28</v>
      </c>
      <c r="G30" s="18" t="s">
        <v>29</v>
      </c>
      <c r="H30" s="18" t="s">
        <v>83</v>
      </c>
      <c r="I30" s="18" t="s">
        <v>84</v>
      </c>
      <c r="J30" s="18">
        <v>7611194907</v>
      </c>
      <c r="K30" s="18" t="str">
        <f t="shared" si="2"/>
        <v>Gmina Chorzele</v>
      </c>
      <c r="L30" s="18" t="s">
        <v>168</v>
      </c>
      <c r="M30" s="18" t="s">
        <v>86</v>
      </c>
      <c r="N30" s="19" t="s">
        <v>27</v>
      </c>
      <c r="O30" s="19" t="s">
        <v>28</v>
      </c>
      <c r="P30" s="19">
        <v>133025068</v>
      </c>
      <c r="Q30" s="19" t="s">
        <v>169</v>
      </c>
      <c r="R30" s="19" t="s">
        <v>170</v>
      </c>
      <c r="S30" s="18">
        <v>3</v>
      </c>
      <c r="T30" s="18" t="s">
        <v>42</v>
      </c>
      <c r="U30" s="20"/>
      <c r="V30" s="12">
        <f t="shared" si="0"/>
        <v>328.65</v>
      </c>
      <c r="W30" s="12">
        <f t="shared" si="1"/>
        <v>610.35</v>
      </c>
      <c r="X30" s="20">
        <v>939</v>
      </c>
      <c r="Y30" s="18"/>
      <c r="Z30" s="23" t="s">
        <v>89</v>
      </c>
    </row>
    <row r="31" spans="1:26" ht="25.5" x14ac:dyDescent="0.25">
      <c r="A31" s="10">
        <v>27</v>
      </c>
      <c r="B31" s="18" t="s">
        <v>25</v>
      </c>
      <c r="C31" s="18" t="s">
        <v>26</v>
      </c>
      <c r="D31" s="18">
        <v>1</v>
      </c>
      <c r="E31" s="19" t="s">
        <v>27</v>
      </c>
      <c r="F31" s="18" t="s">
        <v>28</v>
      </c>
      <c r="G31" s="18" t="s">
        <v>29</v>
      </c>
      <c r="H31" s="18" t="s">
        <v>83</v>
      </c>
      <c r="I31" s="18" t="s">
        <v>84</v>
      </c>
      <c r="J31" s="18">
        <v>7611194907</v>
      </c>
      <c r="K31" s="18" t="str">
        <f t="shared" si="2"/>
        <v>Gmina Chorzele</v>
      </c>
      <c r="L31" s="18" t="s">
        <v>171</v>
      </c>
      <c r="M31" s="18" t="s">
        <v>86</v>
      </c>
      <c r="N31" s="19" t="s">
        <v>27</v>
      </c>
      <c r="O31" s="19" t="s">
        <v>28</v>
      </c>
      <c r="P31" s="19">
        <v>133025069</v>
      </c>
      <c r="Q31" s="19" t="s">
        <v>172</v>
      </c>
      <c r="R31" s="19" t="s">
        <v>173</v>
      </c>
      <c r="S31" s="18">
        <v>6</v>
      </c>
      <c r="T31" s="18" t="s">
        <v>42</v>
      </c>
      <c r="U31" s="20"/>
      <c r="V31" s="12">
        <f t="shared" si="0"/>
        <v>962.49999999999989</v>
      </c>
      <c r="W31" s="12">
        <f t="shared" si="1"/>
        <v>1787.5</v>
      </c>
      <c r="X31" s="20">
        <v>2750</v>
      </c>
      <c r="Y31" s="18"/>
      <c r="Z31" s="23" t="s">
        <v>89</v>
      </c>
    </row>
    <row r="32" spans="1:26" ht="25.5" x14ac:dyDescent="0.25">
      <c r="A32" s="10">
        <v>28</v>
      </c>
      <c r="B32" s="18" t="s">
        <v>25</v>
      </c>
      <c r="C32" s="18" t="s">
        <v>26</v>
      </c>
      <c r="D32" s="18">
        <v>1</v>
      </c>
      <c r="E32" s="19" t="s">
        <v>27</v>
      </c>
      <c r="F32" s="18" t="s">
        <v>28</v>
      </c>
      <c r="G32" s="18" t="s">
        <v>29</v>
      </c>
      <c r="H32" s="18" t="s">
        <v>83</v>
      </c>
      <c r="I32" s="18" t="s">
        <v>84</v>
      </c>
      <c r="J32" s="18">
        <v>7611194907</v>
      </c>
      <c r="K32" s="18" t="str">
        <f t="shared" si="2"/>
        <v>Gmina Chorzele</v>
      </c>
      <c r="L32" s="18" t="s">
        <v>39</v>
      </c>
      <c r="M32" s="18" t="s">
        <v>174</v>
      </c>
      <c r="N32" s="19" t="s">
        <v>27</v>
      </c>
      <c r="O32" s="19" t="s">
        <v>28</v>
      </c>
      <c r="P32" s="19">
        <v>133025070</v>
      </c>
      <c r="Q32" s="19" t="s">
        <v>175</v>
      </c>
      <c r="R32" s="19" t="s">
        <v>176</v>
      </c>
      <c r="S32" s="18">
        <v>6</v>
      </c>
      <c r="T32" s="18" t="s">
        <v>42</v>
      </c>
      <c r="U32" s="20"/>
      <c r="V32" s="12">
        <f t="shared" si="0"/>
        <v>1202.9499999999998</v>
      </c>
      <c r="W32" s="12">
        <f t="shared" si="1"/>
        <v>2234.0500000000002</v>
      </c>
      <c r="X32" s="20">
        <v>3437</v>
      </c>
      <c r="Y32" s="18"/>
      <c r="Z32" s="23" t="s">
        <v>89</v>
      </c>
    </row>
    <row r="33" spans="1:26" ht="25.5" x14ac:dyDescent="0.25">
      <c r="A33" s="10">
        <v>29</v>
      </c>
      <c r="B33" s="18" t="s">
        <v>25</v>
      </c>
      <c r="C33" s="18" t="s">
        <v>26</v>
      </c>
      <c r="D33" s="18">
        <v>1</v>
      </c>
      <c r="E33" s="19" t="s">
        <v>27</v>
      </c>
      <c r="F33" s="18" t="s">
        <v>28</v>
      </c>
      <c r="G33" s="18" t="s">
        <v>29</v>
      </c>
      <c r="H33" s="18" t="s">
        <v>83</v>
      </c>
      <c r="I33" s="18" t="s">
        <v>84</v>
      </c>
      <c r="J33" s="18">
        <v>7611194907</v>
      </c>
      <c r="K33" s="18" t="str">
        <f t="shared" si="2"/>
        <v>Gmina Chorzele</v>
      </c>
      <c r="L33" s="18" t="s">
        <v>177</v>
      </c>
      <c r="M33" s="18" t="s">
        <v>86</v>
      </c>
      <c r="N33" s="19" t="s">
        <v>27</v>
      </c>
      <c r="O33" s="19" t="s">
        <v>28</v>
      </c>
      <c r="P33" s="19">
        <v>133025071</v>
      </c>
      <c r="Q33" s="19" t="s">
        <v>178</v>
      </c>
      <c r="R33" s="19" t="s">
        <v>179</v>
      </c>
      <c r="S33" s="18">
        <v>6</v>
      </c>
      <c r="T33" s="18" t="s">
        <v>42</v>
      </c>
      <c r="U33" s="20"/>
      <c r="V33" s="12">
        <f t="shared" si="0"/>
        <v>261.8</v>
      </c>
      <c r="W33" s="12">
        <f t="shared" si="1"/>
        <v>486.2</v>
      </c>
      <c r="X33" s="20">
        <v>748</v>
      </c>
      <c r="Y33" s="18"/>
      <c r="Z33" s="23" t="s">
        <v>89</v>
      </c>
    </row>
    <row r="34" spans="1:26" ht="25.5" x14ac:dyDescent="0.25">
      <c r="A34" s="10">
        <v>30</v>
      </c>
      <c r="B34" s="18" t="s">
        <v>25</v>
      </c>
      <c r="C34" s="18" t="s">
        <v>26</v>
      </c>
      <c r="D34" s="18">
        <v>1</v>
      </c>
      <c r="E34" s="19" t="s">
        <v>27</v>
      </c>
      <c r="F34" s="18" t="s">
        <v>28</v>
      </c>
      <c r="G34" s="18" t="s">
        <v>29</v>
      </c>
      <c r="H34" s="18" t="s">
        <v>83</v>
      </c>
      <c r="I34" s="18" t="s">
        <v>84</v>
      </c>
      <c r="J34" s="18">
        <v>7611194907</v>
      </c>
      <c r="K34" s="18" t="str">
        <f t="shared" si="2"/>
        <v>Gmina Chorzele</v>
      </c>
      <c r="L34" s="18" t="s">
        <v>180</v>
      </c>
      <c r="M34" s="18" t="s">
        <v>181</v>
      </c>
      <c r="N34" s="19" t="s">
        <v>27</v>
      </c>
      <c r="O34" s="19" t="s">
        <v>28</v>
      </c>
      <c r="P34" s="19">
        <v>133025072</v>
      </c>
      <c r="Q34" s="19" t="s">
        <v>182</v>
      </c>
      <c r="R34" s="19" t="s">
        <v>183</v>
      </c>
      <c r="S34" s="18">
        <v>3</v>
      </c>
      <c r="T34" s="18" t="s">
        <v>42</v>
      </c>
      <c r="U34" s="20"/>
      <c r="V34" s="12">
        <f t="shared" si="0"/>
        <v>523.25</v>
      </c>
      <c r="W34" s="12">
        <f t="shared" si="1"/>
        <v>971.75</v>
      </c>
      <c r="X34" s="20">
        <v>1495</v>
      </c>
      <c r="Y34" s="18"/>
      <c r="Z34" s="23" t="s">
        <v>89</v>
      </c>
    </row>
    <row r="35" spans="1:26" ht="25.5" x14ac:dyDescent="0.25">
      <c r="A35" s="10">
        <v>31</v>
      </c>
      <c r="B35" s="18" t="s">
        <v>25</v>
      </c>
      <c r="C35" s="18" t="s">
        <v>26</v>
      </c>
      <c r="D35" s="18">
        <v>1</v>
      </c>
      <c r="E35" s="19" t="s">
        <v>27</v>
      </c>
      <c r="F35" s="18" t="s">
        <v>28</v>
      </c>
      <c r="G35" s="18" t="s">
        <v>29</v>
      </c>
      <c r="H35" s="18" t="s">
        <v>83</v>
      </c>
      <c r="I35" s="18" t="s">
        <v>84</v>
      </c>
      <c r="J35" s="18">
        <v>7611194907</v>
      </c>
      <c r="K35" s="18" t="str">
        <f t="shared" si="2"/>
        <v>Gmina Chorzele</v>
      </c>
      <c r="L35" s="18" t="s">
        <v>39</v>
      </c>
      <c r="M35" s="18" t="s">
        <v>86</v>
      </c>
      <c r="N35" s="19" t="s">
        <v>27</v>
      </c>
      <c r="O35" s="19" t="s">
        <v>28</v>
      </c>
      <c r="P35" s="19">
        <v>133025073</v>
      </c>
      <c r="Q35" s="19" t="s">
        <v>184</v>
      </c>
      <c r="R35" s="19" t="s">
        <v>185</v>
      </c>
      <c r="S35" s="18">
        <v>6</v>
      </c>
      <c r="T35" s="18" t="s">
        <v>42</v>
      </c>
      <c r="U35" s="20"/>
      <c r="V35" s="12">
        <f t="shared" si="0"/>
        <v>3792.95</v>
      </c>
      <c r="W35" s="12">
        <f t="shared" si="1"/>
        <v>7044.05</v>
      </c>
      <c r="X35" s="20">
        <v>10837</v>
      </c>
      <c r="Y35" s="18"/>
      <c r="Z35" s="23" t="s">
        <v>89</v>
      </c>
    </row>
    <row r="36" spans="1:26" ht="25.5" x14ac:dyDescent="0.25">
      <c r="A36" s="10">
        <v>32</v>
      </c>
      <c r="B36" s="18" t="s">
        <v>25</v>
      </c>
      <c r="C36" s="18" t="s">
        <v>26</v>
      </c>
      <c r="D36" s="18">
        <v>1</v>
      </c>
      <c r="E36" s="19" t="s">
        <v>27</v>
      </c>
      <c r="F36" s="18" t="s">
        <v>28</v>
      </c>
      <c r="G36" s="18" t="s">
        <v>29</v>
      </c>
      <c r="H36" s="18" t="s">
        <v>83</v>
      </c>
      <c r="I36" s="18" t="s">
        <v>84</v>
      </c>
      <c r="J36" s="18">
        <v>7611194907</v>
      </c>
      <c r="K36" s="18" t="str">
        <f t="shared" si="2"/>
        <v>Gmina Chorzele</v>
      </c>
      <c r="L36" s="18" t="s">
        <v>186</v>
      </c>
      <c r="M36" s="18" t="s">
        <v>187</v>
      </c>
      <c r="N36" s="19" t="s">
        <v>27</v>
      </c>
      <c r="O36" s="19" t="s">
        <v>28</v>
      </c>
      <c r="P36" s="19">
        <v>133025074</v>
      </c>
      <c r="Q36" s="19" t="s">
        <v>188</v>
      </c>
      <c r="R36" s="19" t="s">
        <v>189</v>
      </c>
      <c r="S36" s="18">
        <v>3</v>
      </c>
      <c r="T36" s="18" t="s">
        <v>42</v>
      </c>
      <c r="U36" s="20"/>
      <c r="V36" s="12">
        <f t="shared" si="0"/>
        <v>623.69999999999993</v>
      </c>
      <c r="W36" s="12">
        <f t="shared" si="1"/>
        <v>1158.3000000000002</v>
      </c>
      <c r="X36" s="20">
        <v>1782</v>
      </c>
      <c r="Y36" s="18"/>
      <c r="Z36" s="23" t="s">
        <v>89</v>
      </c>
    </row>
    <row r="37" spans="1:26" ht="25.5" x14ac:dyDescent="0.25">
      <c r="A37" s="10">
        <v>33</v>
      </c>
      <c r="B37" s="18" t="s">
        <v>25</v>
      </c>
      <c r="C37" s="18" t="s">
        <v>26</v>
      </c>
      <c r="D37" s="18">
        <v>1</v>
      </c>
      <c r="E37" s="19" t="s">
        <v>27</v>
      </c>
      <c r="F37" s="18" t="s">
        <v>28</v>
      </c>
      <c r="G37" s="18" t="s">
        <v>29</v>
      </c>
      <c r="H37" s="18" t="s">
        <v>83</v>
      </c>
      <c r="I37" s="18" t="s">
        <v>84</v>
      </c>
      <c r="J37" s="18">
        <v>7611194907</v>
      </c>
      <c r="K37" s="18" t="str">
        <f t="shared" si="2"/>
        <v>Gmina Chorzele</v>
      </c>
      <c r="L37" s="18" t="s">
        <v>190</v>
      </c>
      <c r="M37" s="18" t="s">
        <v>191</v>
      </c>
      <c r="N37" s="19" t="s">
        <v>27</v>
      </c>
      <c r="O37" s="19" t="s">
        <v>28</v>
      </c>
      <c r="P37" s="19">
        <v>133025075</v>
      </c>
      <c r="Q37" s="19" t="s">
        <v>192</v>
      </c>
      <c r="R37" s="19" t="s">
        <v>193</v>
      </c>
      <c r="S37" s="18">
        <v>6</v>
      </c>
      <c r="T37" s="18" t="s">
        <v>42</v>
      </c>
      <c r="U37" s="20"/>
      <c r="V37" s="12">
        <f t="shared" ref="V37:V68" si="3">X37*0.35</f>
        <v>471.09999999999997</v>
      </c>
      <c r="W37" s="12">
        <f t="shared" ref="W37:W68" si="4">X37-V37</f>
        <v>874.90000000000009</v>
      </c>
      <c r="X37" s="20">
        <v>1346</v>
      </c>
      <c r="Y37" s="18"/>
      <c r="Z37" s="23" t="s">
        <v>89</v>
      </c>
    </row>
    <row r="38" spans="1:26" ht="25.5" x14ac:dyDescent="0.25">
      <c r="A38" s="10">
        <v>34</v>
      </c>
      <c r="B38" s="18" t="s">
        <v>25</v>
      </c>
      <c r="C38" s="18" t="s">
        <v>26</v>
      </c>
      <c r="D38" s="18">
        <v>1</v>
      </c>
      <c r="E38" s="19" t="s">
        <v>27</v>
      </c>
      <c r="F38" s="18" t="s">
        <v>28</v>
      </c>
      <c r="G38" s="18" t="s">
        <v>29</v>
      </c>
      <c r="H38" s="18" t="s">
        <v>83</v>
      </c>
      <c r="I38" s="18" t="s">
        <v>84</v>
      </c>
      <c r="J38" s="18">
        <v>7611194907</v>
      </c>
      <c r="K38" s="18" t="str">
        <f t="shared" si="2"/>
        <v>Gmina Chorzele</v>
      </c>
      <c r="L38" s="18" t="s">
        <v>194</v>
      </c>
      <c r="M38" s="18" t="s">
        <v>86</v>
      </c>
      <c r="N38" s="19" t="s">
        <v>27</v>
      </c>
      <c r="O38" s="19" t="s">
        <v>28</v>
      </c>
      <c r="P38" s="19">
        <v>133025076</v>
      </c>
      <c r="Q38" s="19" t="s">
        <v>195</v>
      </c>
      <c r="R38" s="19" t="s">
        <v>196</v>
      </c>
      <c r="S38" s="18">
        <v>3</v>
      </c>
      <c r="T38" s="18" t="s">
        <v>42</v>
      </c>
      <c r="U38" s="20"/>
      <c r="V38" s="12">
        <f t="shared" si="3"/>
        <v>211.04999999999998</v>
      </c>
      <c r="W38" s="12">
        <f t="shared" si="4"/>
        <v>391.95000000000005</v>
      </c>
      <c r="X38" s="20">
        <v>603</v>
      </c>
      <c r="Y38" s="18"/>
      <c r="Z38" s="23" t="s">
        <v>89</v>
      </c>
    </row>
    <row r="39" spans="1:26" ht="25.5" x14ac:dyDescent="0.25">
      <c r="A39" s="10">
        <v>35</v>
      </c>
      <c r="B39" s="18" t="s">
        <v>25</v>
      </c>
      <c r="C39" s="18" t="s">
        <v>26</v>
      </c>
      <c r="D39" s="18">
        <v>1</v>
      </c>
      <c r="E39" s="19" t="s">
        <v>27</v>
      </c>
      <c r="F39" s="18" t="s">
        <v>28</v>
      </c>
      <c r="G39" s="18" t="s">
        <v>29</v>
      </c>
      <c r="H39" s="18" t="s">
        <v>83</v>
      </c>
      <c r="I39" s="18" t="s">
        <v>84</v>
      </c>
      <c r="J39" s="18">
        <v>7611194907</v>
      </c>
      <c r="K39" s="18" t="str">
        <f t="shared" si="2"/>
        <v>Gmina Chorzele</v>
      </c>
      <c r="L39" s="18" t="s">
        <v>46</v>
      </c>
      <c r="M39" s="18" t="s">
        <v>197</v>
      </c>
      <c r="N39" s="19" t="s">
        <v>47</v>
      </c>
      <c r="O39" s="19" t="s">
        <v>46</v>
      </c>
      <c r="P39" s="19">
        <v>133025077</v>
      </c>
      <c r="Q39" s="19" t="s">
        <v>198</v>
      </c>
      <c r="R39" s="19" t="s">
        <v>199</v>
      </c>
      <c r="S39" s="18">
        <v>7</v>
      </c>
      <c r="T39" s="18" t="s">
        <v>42</v>
      </c>
      <c r="U39" s="20"/>
      <c r="V39" s="12">
        <f t="shared" si="3"/>
        <v>7214.5499999999993</v>
      </c>
      <c r="W39" s="12">
        <f t="shared" si="4"/>
        <v>13398.45</v>
      </c>
      <c r="X39" s="20">
        <v>20613</v>
      </c>
      <c r="Y39" s="18"/>
      <c r="Z39" s="23" t="s">
        <v>89</v>
      </c>
    </row>
    <row r="40" spans="1:26" ht="25.5" x14ac:dyDescent="0.25">
      <c r="A40" s="10">
        <v>36</v>
      </c>
      <c r="B40" s="18" t="s">
        <v>25</v>
      </c>
      <c r="C40" s="18" t="s">
        <v>26</v>
      </c>
      <c r="D40" s="18">
        <v>1</v>
      </c>
      <c r="E40" s="19" t="s">
        <v>27</v>
      </c>
      <c r="F40" s="18" t="s">
        <v>28</v>
      </c>
      <c r="G40" s="18" t="s">
        <v>29</v>
      </c>
      <c r="H40" s="18" t="s">
        <v>83</v>
      </c>
      <c r="I40" s="18" t="s">
        <v>84</v>
      </c>
      <c r="J40" s="18">
        <v>7611194907</v>
      </c>
      <c r="K40" s="18" t="str">
        <f t="shared" si="2"/>
        <v>Gmina Chorzele</v>
      </c>
      <c r="L40" s="18" t="s">
        <v>200</v>
      </c>
      <c r="M40" s="18" t="s">
        <v>201</v>
      </c>
      <c r="N40" s="19" t="s">
        <v>27</v>
      </c>
      <c r="O40" s="19" t="s">
        <v>28</v>
      </c>
      <c r="P40" s="19">
        <v>133025078</v>
      </c>
      <c r="Q40" s="19" t="s">
        <v>202</v>
      </c>
      <c r="R40" s="19" t="s">
        <v>203</v>
      </c>
      <c r="S40" s="18">
        <v>3</v>
      </c>
      <c r="T40" s="18" t="s">
        <v>42</v>
      </c>
      <c r="U40" s="20"/>
      <c r="V40" s="12">
        <f t="shared" si="3"/>
        <v>359.45</v>
      </c>
      <c r="W40" s="12">
        <f t="shared" si="4"/>
        <v>667.55</v>
      </c>
      <c r="X40" s="20">
        <v>1027</v>
      </c>
      <c r="Y40" s="18"/>
      <c r="Z40" s="23" t="s">
        <v>89</v>
      </c>
    </row>
    <row r="41" spans="1:26" ht="25.5" x14ac:dyDescent="0.25">
      <c r="A41" s="10">
        <v>37</v>
      </c>
      <c r="B41" s="18" t="s">
        <v>25</v>
      </c>
      <c r="C41" s="18" t="s">
        <v>26</v>
      </c>
      <c r="D41" s="18">
        <v>1</v>
      </c>
      <c r="E41" s="19" t="s">
        <v>27</v>
      </c>
      <c r="F41" s="18" t="s">
        <v>28</v>
      </c>
      <c r="G41" s="18" t="s">
        <v>29</v>
      </c>
      <c r="H41" s="18" t="s">
        <v>83</v>
      </c>
      <c r="I41" s="18" t="s">
        <v>84</v>
      </c>
      <c r="J41" s="18">
        <v>7611194907</v>
      </c>
      <c r="K41" s="18" t="str">
        <f t="shared" si="2"/>
        <v>Gmina Chorzele</v>
      </c>
      <c r="L41" s="18" t="s">
        <v>204</v>
      </c>
      <c r="M41" s="18" t="s">
        <v>205</v>
      </c>
      <c r="N41" s="19" t="s">
        <v>27</v>
      </c>
      <c r="O41" s="19" t="s">
        <v>28</v>
      </c>
      <c r="P41" s="19">
        <v>133025079</v>
      </c>
      <c r="Q41" s="19" t="s">
        <v>206</v>
      </c>
      <c r="R41" s="19" t="s">
        <v>207</v>
      </c>
      <c r="S41" s="18">
        <v>6</v>
      </c>
      <c r="T41" s="18" t="s">
        <v>42</v>
      </c>
      <c r="U41" s="20"/>
      <c r="V41" s="12">
        <f t="shared" si="3"/>
        <v>2070.25</v>
      </c>
      <c r="W41" s="12">
        <f t="shared" si="4"/>
        <v>3844.75</v>
      </c>
      <c r="X41" s="20">
        <v>5915</v>
      </c>
      <c r="Y41" s="18"/>
      <c r="Z41" s="23" t="s">
        <v>89</v>
      </c>
    </row>
    <row r="42" spans="1:26" ht="25.5" x14ac:dyDescent="0.25">
      <c r="A42" s="10">
        <v>38</v>
      </c>
      <c r="B42" s="18" t="s">
        <v>25</v>
      </c>
      <c r="C42" s="18" t="s">
        <v>26</v>
      </c>
      <c r="D42" s="18">
        <v>1</v>
      </c>
      <c r="E42" s="19" t="s">
        <v>27</v>
      </c>
      <c r="F42" s="18" t="s">
        <v>28</v>
      </c>
      <c r="G42" s="18" t="s">
        <v>29</v>
      </c>
      <c r="H42" s="18" t="s">
        <v>83</v>
      </c>
      <c r="I42" s="18" t="s">
        <v>84</v>
      </c>
      <c r="J42" s="18">
        <v>7611194907</v>
      </c>
      <c r="K42" s="18" t="str">
        <f t="shared" si="2"/>
        <v>Gmina Chorzele</v>
      </c>
      <c r="L42" s="18" t="s">
        <v>208</v>
      </c>
      <c r="M42" s="18" t="s">
        <v>86</v>
      </c>
      <c r="N42" s="19" t="s">
        <v>47</v>
      </c>
      <c r="O42" s="19" t="s">
        <v>208</v>
      </c>
      <c r="P42" s="19">
        <v>133025080</v>
      </c>
      <c r="Q42" s="19" t="s">
        <v>209</v>
      </c>
      <c r="R42" s="19" t="s">
        <v>210</v>
      </c>
      <c r="S42" s="18">
        <v>10</v>
      </c>
      <c r="T42" s="18" t="s">
        <v>42</v>
      </c>
      <c r="U42" s="20"/>
      <c r="V42" s="12">
        <f t="shared" si="3"/>
        <v>1091.6499999999999</v>
      </c>
      <c r="W42" s="12">
        <f t="shared" si="4"/>
        <v>2027.3500000000001</v>
      </c>
      <c r="X42" s="20">
        <v>3119</v>
      </c>
      <c r="Y42" s="18"/>
      <c r="Z42" s="23" t="s">
        <v>89</v>
      </c>
    </row>
    <row r="43" spans="1:26" ht="25.5" x14ac:dyDescent="0.25">
      <c r="A43" s="10">
        <v>39</v>
      </c>
      <c r="B43" s="18" t="s">
        <v>25</v>
      </c>
      <c r="C43" s="18" t="s">
        <v>26</v>
      </c>
      <c r="D43" s="18">
        <v>1</v>
      </c>
      <c r="E43" s="19" t="s">
        <v>27</v>
      </c>
      <c r="F43" s="18" t="s">
        <v>28</v>
      </c>
      <c r="G43" s="18" t="s">
        <v>29</v>
      </c>
      <c r="H43" s="18" t="s">
        <v>83</v>
      </c>
      <c r="I43" s="18" t="s">
        <v>84</v>
      </c>
      <c r="J43" s="18">
        <v>7611194907</v>
      </c>
      <c r="K43" s="18" t="str">
        <f t="shared" si="2"/>
        <v>Gmina Chorzele</v>
      </c>
      <c r="L43" s="18" t="s">
        <v>211</v>
      </c>
      <c r="M43" s="18" t="s">
        <v>212</v>
      </c>
      <c r="N43" s="19" t="s">
        <v>27</v>
      </c>
      <c r="O43" s="19" t="s">
        <v>28</v>
      </c>
      <c r="P43" s="19">
        <v>133025081</v>
      </c>
      <c r="Q43" s="19" t="s">
        <v>213</v>
      </c>
      <c r="R43" s="19" t="s">
        <v>214</v>
      </c>
      <c r="S43" s="18">
        <v>6</v>
      </c>
      <c r="T43" s="18" t="s">
        <v>42</v>
      </c>
      <c r="U43" s="20"/>
      <c r="V43" s="12">
        <f t="shared" si="3"/>
        <v>313.59999999999997</v>
      </c>
      <c r="W43" s="12">
        <f t="shared" si="4"/>
        <v>582.40000000000009</v>
      </c>
      <c r="X43" s="20">
        <v>896</v>
      </c>
      <c r="Y43" s="18"/>
      <c r="Z43" s="23" t="s">
        <v>89</v>
      </c>
    </row>
    <row r="44" spans="1:26" ht="25.5" x14ac:dyDescent="0.25">
      <c r="A44" s="10">
        <v>40</v>
      </c>
      <c r="B44" s="18" t="s">
        <v>25</v>
      </c>
      <c r="C44" s="18" t="s">
        <v>26</v>
      </c>
      <c r="D44" s="18">
        <v>1</v>
      </c>
      <c r="E44" s="19" t="s">
        <v>27</v>
      </c>
      <c r="F44" s="18" t="s">
        <v>28</v>
      </c>
      <c r="G44" s="18" t="s">
        <v>29</v>
      </c>
      <c r="H44" s="18" t="s">
        <v>83</v>
      </c>
      <c r="I44" s="18" t="s">
        <v>84</v>
      </c>
      <c r="J44" s="18">
        <v>7611194907</v>
      </c>
      <c r="K44" s="18" t="str">
        <f t="shared" ref="K44:K75" si="5">B44</f>
        <v>Gmina Chorzele</v>
      </c>
      <c r="L44" s="18" t="s">
        <v>215</v>
      </c>
      <c r="M44" s="18" t="s">
        <v>216</v>
      </c>
      <c r="N44" s="19" t="s">
        <v>27</v>
      </c>
      <c r="O44" s="19" t="s">
        <v>28</v>
      </c>
      <c r="P44" s="19">
        <v>133025082</v>
      </c>
      <c r="Q44" s="19" t="s">
        <v>217</v>
      </c>
      <c r="R44" s="19" t="s">
        <v>218</v>
      </c>
      <c r="S44" s="18">
        <v>3</v>
      </c>
      <c r="T44" s="18" t="s">
        <v>42</v>
      </c>
      <c r="U44" s="20"/>
      <c r="V44" s="12">
        <f t="shared" si="3"/>
        <v>645.04999999999995</v>
      </c>
      <c r="W44" s="12">
        <f t="shared" si="4"/>
        <v>1197.95</v>
      </c>
      <c r="X44" s="20">
        <v>1843</v>
      </c>
      <c r="Y44" s="18"/>
      <c r="Z44" s="23" t="s">
        <v>89</v>
      </c>
    </row>
    <row r="45" spans="1:26" ht="25.5" x14ac:dyDescent="0.25">
      <c r="A45" s="10">
        <v>41</v>
      </c>
      <c r="B45" s="18" t="s">
        <v>25</v>
      </c>
      <c r="C45" s="18" t="s">
        <v>26</v>
      </c>
      <c r="D45" s="18">
        <v>1</v>
      </c>
      <c r="E45" s="19" t="s">
        <v>27</v>
      </c>
      <c r="F45" s="18" t="s">
        <v>28</v>
      </c>
      <c r="G45" s="18" t="s">
        <v>29</v>
      </c>
      <c r="H45" s="18" t="s">
        <v>83</v>
      </c>
      <c r="I45" s="18" t="s">
        <v>84</v>
      </c>
      <c r="J45" s="18">
        <v>7611194907</v>
      </c>
      <c r="K45" s="18" t="str">
        <f t="shared" si="5"/>
        <v>Gmina Chorzele</v>
      </c>
      <c r="L45" s="18" t="s">
        <v>219</v>
      </c>
      <c r="M45" s="18" t="s">
        <v>220</v>
      </c>
      <c r="N45" s="19" t="s">
        <v>27</v>
      </c>
      <c r="O45" s="19" t="s">
        <v>28</v>
      </c>
      <c r="P45" s="19">
        <v>133025083</v>
      </c>
      <c r="Q45" s="19" t="s">
        <v>221</v>
      </c>
      <c r="R45" s="19" t="s">
        <v>222</v>
      </c>
      <c r="S45" s="18">
        <v>6</v>
      </c>
      <c r="T45" s="18" t="s">
        <v>42</v>
      </c>
      <c r="U45" s="20"/>
      <c r="V45" s="12">
        <f t="shared" si="3"/>
        <v>676.19999999999993</v>
      </c>
      <c r="W45" s="12">
        <f t="shared" si="4"/>
        <v>1255.8000000000002</v>
      </c>
      <c r="X45" s="20">
        <v>1932</v>
      </c>
      <c r="Y45" s="18"/>
      <c r="Z45" s="23" t="s">
        <v>89</v>
      </c>
    </row>
    <row r="46" spans="1:26" ht="25.5" x14ac:dyDescent="0.25">
      <c r="A46" s="10">
        <v>42</v>
      </c>
      <c r="B46" s="18" t="s">
        <v>25</v>
      </c>
      <c r="C46" s="18" t="s">
        <v>26</v>
      </c>
      <c r="D46" s="18">
        <v>1</v>
      </c>
      <c r="E46" s="19" t="s">
        <v>27</v>
      </c>
      <c r="F46" s="18" t="s">
        <v>28</v>
      </c>
      <c r="G46" s="18" t="s">
        <v>29</v>
      </c>
      <c r="H46" s="18" t="s">
        <v>83</v>
      </c>
      <c r="I46" s="18" t="s">
        <v>84</v>
      </c>
      <c r="J46" s="18">
        <v>7611194907</v>
      </c>
      <c r="K46" s="18" t="str">
        <f t="shared" si="5"/>
        <v>Gmina Chorzele</v>
      </c>
      <c r="L46" s="18" t="s">
        <v>73</v>
      </c>
      <c r="M46" s="18" t="s">
        <v>223</v>
      </c>
      <c r="N46" s="19" t="s">
        <v>27</v>
      </c>
      <c r="O46" s="19" t="s">
        <v>28</v>
      </c>
      <c r="P46" s="19">
        <v>133025084</v>
      </c>
      <c r="Q46" s="19" t="s">
        <v>224</v>
      </c>
      <c r="R46" s="19" t="s">
        <v>225</v>
      </c>
      <c r="S46" s="18">
        <v>6</v>
      </c>
      <c r="T46" s="18" t="s">
        <v>42</v>
      </c>
      <c r="U46" s="20"/>
      <c r="V46" s="12">
        <f t="shared" si="3"/>
        <v>843.15</v>
      </c>
      <c r="W46" s="12">
        <f t="shared" si="4"/>
        <v>1565.85</v>
      </c>
      <c r="X46" s="20">
        <v>2409</v>
      </c>
      <c r="Y46" s="18"/>
      <c r="Z46" s="23" t="s">
        <v>89</v>
      </c>
    </row>
    <row r="47" spans="1:26" ht="25.5" x14ac:dyDescent="0.25">
      <c r="A47" s="10">
        <v>43</v>
      </c>
      <c r="B47" s="18" t="s">
        <v>25</v>
      </c>
      <c r="C47" s="18" t="s">
        <v>26</v>
      </c>
      <c r="D47" s="18">
        <v>1</v>
      </c>
      <c r="E47" s="19" t="s">
        <v>27</v>
      </c>
      <c r="F47" s="18" t="s">
        <v>28</v>
      </c>
      <c r="G47" s="18" t="s">
        <v>29</v>
      </c>
      <c r="H47" s="18" t="s">
        <v>83</v>
      </c>
      <c r="I47" s="18" t="s">
        <v>84</v>
      </c>
      <c r="J47" s="18">
        <v>7611194907</v>
      </c>
      <c r="K47" s="18" t="str">
        <f t="shared" si="5"/>
        <v>Gmina Chorzele</v>
      </c>
      <c r="L47" s="18" t="s">
        <v>226</v>
      </c>
      <c r="M47" s="18" t="s">
        <v>223</v>
      </c>
      <c r="N47" s="19" t="s">
        <v>27</v>
      </c>
      <c r="O47" s="19" t="s">
        <v>28</v>
      </c>
      <c r="P47" s="19">
        <v>133025085</v>
      </c>
      <c r="Q47" s="19" t="s">
        <v>227</v>
      </c>
      <c r="R47" s="19" t="s">
        <v>228</v>
      </c>
      <c r="S47" s="18">
        <v>3</v>
      </c>
      <c r="T47" s="18" t="s">
        <v>42</v>
      </c>
      <c r="U47" s="20"/>
      <c r="V47" s="12">
        <f t="shared" si="3"/>
        <v>1266.6499999999999</v>
      </c>
      <c r="W47" s="12">
        <f t="shared" si="4"/>
        <v>2352.3500000000004</v>
      </c>
      <c r="X47" s="20">
        <v>3619</v>
      </c>
      <c r="Y47" s="18"/>
      <c r="Z47" s="23" t="s">
        <v>89</v>
      </c>
    </row>
    <row r="48" spans="1:26" ht="25.5" x14ac:dyDescent="0.25">
      <c r="A48" s="10">
        <v>44</v>
      </c>
      <c r="B48" s="18" t="s">
        <v>25</v>
      </c>
      <c r="C48" s="18" t="s">
        <v>26</v>
      </c>
      <c r="D48" s="18">
        <v>1</v>
      </c>
      <c r="E48" s="19" t="s">
        <v>27</v>
      </c>
      <c r="F48" s="18" t="s">
        <v>28</v>
      </c>
      <c r="G48" s="18" t="s">
        <v>29</v>
      </c>
      <c r="H48" s="18" t="s">
        <v>83</v>
      </c>
      <c r="I48" s="18" t="s">
        <v>84</v>
      </c>
      <c r="J48" s="18">
        <v>7611194907</v>
      </c>
      <c r="K48" s="18" t="str">
        <f t="shared" si="5"/>
        <v>Gmina Chorzele</v>
      </c>
      <c r="L48" s="18" t="s">
        <v>229</v>
      </c>
      <c r="M48" s="18" t="s">
        <v>230</v>
      </c>
      <c r="N48" s="19" t="s">
        <v>27</v>
      </c>
      <c r="O48" s="19" t="s">
        <v>28</v>
      </c>
      <c r="P48" s="19">
        <v>133025086</v>
      </c>
      <c r="Q48" s="19" t="s">
        <v>231</v>
      </c>
      <c r="R48" s="19" t="s">
        <v>232</v>
      </c>
      <c r="S48" s="18">
        <v>3</v>
      </c>
      <c r="T48" s="18" t="s">
        <v>42</v>
      </c>
      <c r="U48" s="20"/>
      <c r="V48" s="12">
        <f t="shared" si="3"/>
        <v>178.5</v>
      </c>
      <c r="W48" s="12">
        <f t="shared" si="4"/>
        <v>331.5</v>
      </c>
      <c r="X48" s="20">
        <v>510</v>
      </c>
      <c r="Y48" s="18"/>
      <c r="Z48" s="23" t="s">
        <v>89</v>
      </c>
    </row>
    <row r="49" spans="1:26" ht="25.5" x14ac:dyDescent="0.25">
      <c r="A49" s="10">
        <v>45</v>
      </c>
      <c r="B49" s="18" t="s">
        <v>25</v>
      </c>
      <c r="C49" s="18" t="s">
        <v>26</v>
      </c>
      <c r="D49" s="18">
        <v>1</v>
      </c>
      <c r="E49" s="19" t="s">
        <v>27</v>
      </c>
      <c r="F49" s="18" t="s">
        <v>28</v>
      </c>
      <c r="G49" s="18" t="s">
        <v>29</v>
      </c>
      <c r="H49" s="18" t="s">
        <v>83</v>
      </c>
      <c r="I49" s="18" t="s">
        <v>84</v>
      </c>
      <c r="J49" s="18">
        <v>7611194907</v>
      </c>
      <c r="K49" s="18" t="str">
        <f t="shared" si="5"/>
        <v>Gmina Chorzele</v>
      </c>
      <c r="L49" s="18" t="s">
        <v>233</v>
      </c>
      <c r="M49" s="18" t="s">
        <v>234</v>
      </c>
      <c r="N49" s="19" t="s">
        <v>27</v>
      </c>
      <c r="O49" s="19" t="s">
        <v>28</v>
      </c>
      <c r="P49" s="19">
        <v>133025087</v>
      </c>
      <c r="Q49" s="19" t="s">
        <v>235</v>
      </c>
      <c r="R49" s="19" t="s">
        <v>236</v>
      </c>
      <c r="S49" s="18">
        <v>6</v>
      </c>
      <c r="T49" s="18" t="s">
        <v>42</v>
      </c>
      <c r="U49" s="20"/>
      <c r="V49" s="12">
        <f t="shared" si="3"/>
        <v>329.34999999999997</v>
      </c>
      <c r="W49" s="12">
        <f t="shared" si="4"/>
        <v>611.65000000000009</v>
      </c>
      <c r="X49" s="20">
        <v>941</v>
      </c>
      <c r="Y49" s="18"/>
      <c r="Z49" s="23" t="s">
        <v>89</v>
      </c>
    </row>
    <row r="50" spans="1:26" ht="25.5" x14ac:dyDescent="0.25">
      <c r="A50" s="10">
        <v>46</v>
      </c>
      <c r="B50" s="18" t="s">
        <v>25</v>
      </c>
      <c r="C50" s="18" t="s">
        <v>26</v>
      </c>
      <c r="D50" s="18">
        <v>1</v>
      </c>
      <c r="E50" s="19" t="s">
        <v>27</v>
      </c>
      <c r="F50" s="18" t="s">
        <v>28</v>
      </c>
      <c r="G50" s="18" t="s">
        <v>29</v>
      </c>
      <c r="H50" s="18" t="s">
        <v>83</v>
      </c>
      <c r="I50" s="18" t="s">
        <v>84</v>
      </c>
      <c r="J50" s="18">
        <v>7611194907</v>
      </c>
      <c r="K50" s="18" t="str">
        <f t="shared" si="5"/>
        <v>Gmina Chorzele</v>
      </c>
      <c r="L50" s="18" t="s">
        <v>237</v>
      </c>
      <c r="M50" s="18" t="s">
        <v>238</v>
      </c>
      <c r="N50" s="19" t="s">
        <v>47</v>
      </c>
      <c r="O50" s="19" t="s">
        <v>46</v>
      </c>
      <c r="P50" s="19">
        <v>133025088</v>
      </c>
      <c r="Q50" s="19" t="s">
        <v>239</v>
      </c>
      <c r="R50" s="19" t="s">
        <v>240</v>
      </c>
      <c r="S50" s="18">
        <v>3</v>
      </c>
      <c r="T50" s="18" t="s">
        <v>42</v>
      </c>
      <c r="U50" s="20"/>
      <c r="V50" s="12">
        <f t="shared" si="3"/>
        <v>410.2</v>
      </c>
      <c r="W50" s="12">
        <f t="shared" si="4"/>
        <v>761.8</v>
      </c>
      <c r="X50" s="20">
        <v>1172</v>
      </c>
      <c r="Y50" s="18"/>
      <c r="Z50" s="23" t="s">
        <v>89</v>
      </c>
    </row>
    <row r="51" spans="1:26" ht="25.5" x14ac:dyDescent="0.25">
      <c r="A51" s="10">
        <v>47</v>
      </c>
      <c r="B51" s="18" t="s">
        <v>25</v>
      </c>
      <c r="C51" s="18" t="s">
        <v>26</v>
      </c>
      <c r="D51" s="18">
        <v>1</v>
      </c>
      <c r="E51" s="19" t="s">
        <v>27</v>
      </c>
      <c r="F51" s="18" t="s">
        <v>28</v>
      </c>
      <c r="G51" s="18" t="s">
        <v>29</v>
      </c>
      <c r="H51" s="18" t="s">
        <v>83</v>
      </c>
      <c r="I51" s="18" t="s">
        <v>84</v>
      </c>
      <c r="J51" s="18">
        <v>7611194907</v>
      </c>
      <c r="K51" s="18" t="str">
        <f t="shared" si="5"/>
        <v>Gmina Chorzele</v>
      </c>
      <c r="L51" s="18" t="s">
        <v>241</v>
      </c>
      <c r="M51" s="18" t="s">
        <v>242</v>
      </c>
      <c r="N51" s="19" t="s">
        <v>27</v>
      </c>
      <c r="O51" s="19" t="s">
        <v>28</v>
      </c>
      <c r="P51" s="19">
        <v>133025089</v>
      </c>
      <c r="Q51" s="19" t="s">
        <v>243</v>
      </c>
      <c r="R51" s="19" t="s">
        <v>244</v>
      </c>
      <c r="S51" s="18">
        <v>6</v>
      </c>
      <c r="T51" s="18" t="s">
        <v>42</v>
      </c>
      <c r="U51" s="20"/>
      <c r="V51" s="12">
        <f t="shared" si="3"/>
        <v>1642.8999999999999</v>
      </c>
      <c r="W51" s="12">
        <f t="shared" si="4"/>
        <v>3051.1000000000004</v>
      </c>
      <c r="X51" s="20">
        <v>4694</v>
      </c>
      <c r="Y51" s="18"/>
      <c r="Z51" s="23" t="s">
        <v>89</v>
      </c>
    </row>
    <row r="52" spans="1:26" ht="25.5" x14ac:dyDescent="0.25">
      <c r="A52" s="10">
        <v>48</v>
      </c>
      <c r="B52" s="18" t="s">
        <v>25</v>
      </c>
      <c r="C52" s="18" t="s">
        <v>26</v>
      </c>
      <c r="D52" s="18">
        <v>1</v>
      </c>
      <c r="E52" s="19" t="s">
        <v>27</v>
      </c>
      <c r="F52" s="18" t="s">
        <v>28</v>
      </c>
      <c r="G52" s="18" t="s">
        <v>29</v>
      </c>
      <c r="H52" s="18" t="s">
        <v>83</v>
      </c>
      <c r="I52" s="18" t="s">
        <v>84</v>
      </c>
      <c r="J52" s="18">
        <v>7611194907</v>
      </c>
      <c r="K52" s="18" t="str">
        <f t="shared" si="5"/>
        <v>Gmina Chorzele</v>
      </c>
      <c r="L52" s="18" t="s">
        <v>245</v>
      </c>
      <c r="M52" s="18" t="s">
        <v>86</v>
      </c>
      <c r="N52" s="19" t="s">
        <v>27</v>
      </c>
      <c r="O52" s="19" t="s">
        <v>28</v>
      </c>
      <c r="P52" s="19">
        <v>133025090</v>
      </c>
      <c r="Q52" s="19" t="s">
        <v>246</v>
      </c>
      <c r="R52" s="19" t="s">
        <v>247</v>
      </c>
      <c r="S52" s="18">
        <v>6</v>
      </c>
      <c r="T52" s="18" t="s">
        <v>42</v>
      </c>
      <c r="U52" s="20"/>
      <c r="V52" s="12">
        <f t="shared" si="3"/>
        <v>2527</v>
      </c>
      <c r="W52" s="12">
        <f t="shared" si="4"/>
        <v>4693</v>
      </c>
      <c r="X52" s="20">
        <v>7220</v>
      </c>
      <c r="Y52" s="18"/>
      <c r="Z52" s="23" t="s">
        <v>89</v>
      </c>
    </row>
    <row r="53" spans="1:26" ht="25.5" x14ac:dyDescent="0.25">
      <c r="A53" s="10">
        <v>49</v>
      </c>
      <c r="B53" s="18" t="s">
        <v>25</v>
      </c>
      <c r="C53" s="18" t="s">
        <v>26</v>
      </c>
      <c r="D53" s="18">
        <v>1</v>
      </c>
      <c r="E53" s="19" t="s">
        <v>27</v>
      </c>
      <c r="F53" s="18" t="s">
        <v>28</v>
      </c>
      <c r="G53" s="18" t="s">
        <v>29</v>
      </c>
      <c r="H53" s="18" t="s">
        <v>83</v>
      </c>
      <c r="I53" s="18" t="s">
        <v>84</v>
      </c>
      <c r="J53" s="18">
        <v>7611194907</v>
      </c>
      <c r="K53" s="18" t="str">
        <f t="shared" si="5"/>
        <v>Gmina Chorzele</v>
      </c>
      <c r="L53" s="18" t="s">
        <v>68</v>
      </c>
      <c r="M53" s="18" t="s">
        <v>248</v>
      </c>
      <c r="N53" s="19" t="s">
        <v>47</v>
      </c>
      <c r="O53" s="19" t="s">
        <v>46</v>
      </c>
      <c r="P53" s="19">
        <v>133025091</v>
      </c>
      <c r="Q53" s="19" t="s">
        <v>249</v>
      </c>
      <c r="R53" s="19" t="s">
        <v>250</v>
      </c>
      <c r="S53" s="18">
        <v>3</v>
      </c>
      <c r="T53" s="18" t="s">
        <v>42</v>
      </c>
      <c r="U53" s="20"/>
      <c r="V53" s="12">
        <f t="shared" si="3"/>
        <v>1865.4999999999998</v>
      </c>
      <c r="W53" s="12">
        <f t="shared" si="4"/>
        <v>3464.5</v>
      </c>
      <c r="X53" s="20">
        <v>5330</v>
      </c>
      <c r="Y53" s="18"/>
      <c r="Z53" s="23" t="s">
        <v>89</v>
      </c>
    </row>
    <row r="54" spans="1:26" ht="25.5" x14ac:dyDescent="0.25">
      <c r="A54" s="10">
        <v>50</v>
      </c>
      <c r="B54" s="18" t="s">
        <v>25</v>
      </c>
      <c r="C54" s="18" t="s">
        <v>26</v>
      </c>
      <c r="D54" s="18">
        <v>1</v>
      </c>
      <c r="E54" s="19" t="s">
        <v>27</v>
      </c>
      <c r="F54" s="18" t="s">
        <v>28</v>
      </c>
      <c r="G54" s="18" t="s">
        <v>29</v>
      </c>
      <c r="H54" s="18" t="s">
        <v>83</v>
      </c>
      <c r="I54" s="18" t="s">
        <v>84</v>
      </c>
      <c r="J54" s="18">
        <v>7611194907</v>
      </c>
      <c r="K54" s="18" t="str">
        <f t="shared" si="5"/>
        <v>Gmina Chorzele</v>
      </c>
      <c r="L54" s="18" t="s">
        <v>251</v>
      </c>
      <c r="M54" s="18" t="s">
        <v>252</v>
      </c>
      <c r="N54" s="19" t="s">
        <v>27</v>
      </c>
      <c r="O54" s="19" t="s">
        <v>28</v>
      </c>
      <c r="P54" s="19">
        <v>133025092</v>
      </c>
      <c r="Q54" s="19" t="s">
        <v>253</v>
      </c>
      <c r="R54" s="19" t="s">
        <v>254</v>
      </c>
      <c r="S54" s="18">
        <v>3</v>
      </c>
      <c r="T54" s="18" t="s">
        <v>42</v>
      </c>
      <c r="U54" s="20"/>
      <c r="V54" s="12">
        <f t="shared" si="3"/>
        <v>243.95</v>
      </c>
      <c r="W54" s="12">
        <f t="shared" si="4"/>
        <v>453.05</v>
      </c>
      <c r="X54" s="20">
        <v>697</v>
      </c>
      <c r="Y54" s="18"/>
      <c r="Z54" s="23" t="s">
        <v>89</v>
      </c>
    </row>
    <row r="55" spans="1:26" ht="25.5" x14ac:dyDescent="0.25">
      <c r="A55" s="10">
        <v>51</v>
      </c>
      <c r="B55" s="18" t="s">
        <v>25</v>
      </c>
      <c r="C55" s="18" t="s">
        <v>26</v>
      </c>
      <c r="D55" s="18">
        <v>1</v>
      </c>
      <c r="E55" s="19" t="s">
        <v>27</v>
      </c>
      <c r="F55" s="18" t="s">
        <v>28</v>
      </c>
      <c r="G55" s="18" t="s">
        <v>29</v>
      </c>
      <c r="H55" s="18" t="s">
        <v>83</v>
      </c>
      <c r="I55" s="18" t="s">
        <v>84</v>
      </c>
      <c r="J55" s="18">
        <v>7611194907</v>
      </c>
      <c r="K55" s="18" t="str">
        <f t="shared" si="5"/>
        <v>Gmina Chorzele</v>
      </c>
      <c r="L55" s="18" t="s">
        <v>255</v>
      </c>
      <c r="M55" s="18" t="s">
        <v>256</v>
      </c>
      <c r="N55" s="19" t="s">
        <v>27</v>
      </c>
      <c r="O55" s="19" t="s">
        <v>28</v>
      </c>
      <c r="P55" s="19">
        <v>133025093</v>
      </c>
      <c r="Q55" s="19" t="s">
        <v>257</v>
      </c>
      <c r="R55" s="19" t="s">
        <v>258</v>
      </c>
      <c r="S55" s="18">
        <v>1</v>
      </c>
      <c r="T55" s="18" t="s">
        <v>42</v>
      </c>
      <c r="U55" s="20"/>
      <c r="V55" s="12">
        <f t="shared" si="3"/>
        <v>670.94999999999993</v>
      </c>
      <c r="W55" s="12">
        <f t="shared" si="4"/>
        <v>1246.0500000000002</v>
      </c>
      <c r="X55" s="20">
        <v>1917</v>
      </c>
      <c r="Y55" s="18"/>
      <c r="Z55" s="23" t="s">
        <v>89</v>
      </c>
    </row>
    <row r="56" spans="1:26" ht="25.5" x14ac:dyDescent="0.25">
      <c r="A56" s="10">
        <v>52</v>
      </c>
      <c r="B56" s="18" t="s">
        <v>25</v>
      </c>
      <c r="C56" s="18" t="s">
        <v>26</v>
      </c>
      <c r="D56" s="18">
        <v>1</v>
      </c>
      <c r="E56" s="19" t="s">
        <v>27</v>
      </c>
      <c r="F56" s="18" t="s">
        <v>28</v>
      </c>
      <c r="G56" s="18" t="s">
        <v>29</v>
      </c>
      <c r="H56" s="18" t="s">
        <v>83</v>
      </c>
      <c r="I56" s="18" t="s">
        <v>84</v>
      </c>
      <c r="J56" s="18">
        <v>7611194907</v>
      </c>
      <c r="K56" s="18" t="str">
        <f t="shared" si="5"/>
        <v>Gmina Chorzele</v>
      </c>
      <c r="L56" s="18" t="s">
        <v>245</v>
      </c>
      <c r="M56" s="18" t="s">
        <v>259</v>
      </c>
      <c r="N56" s="19" t="s">
        <v>27</v>
      </c>
      <c r="O56" s="19" t="s">
        <v>28</v>
      </c>
      <c r="P56" s="19">
        <v>133025094</v>
      </c>
      <c r="Q56" s="19" t="s">
        <v>260</v>
      </c>
      <c r="R56" s="19" t="s">
        <v>261</v>
      </c>
      <c r="S56" s="18">
        <v>6</v>
      </c>
      <c r="T56" s="18" t="s">
        <v>42</v>
      </c>
      <c r="U56" s="20"/>
      <c r="V56" s="12">
        <f t="shared" si="3"/>
        <v>393.4</v>
      </c>
      <c r="W56" s="12">
        <f t="shared" si="4"/>
        <v>730.6</v>
      </c>
      <c r="X56" s="20">
        <v>1124</v>
      </c>
      <c r="Y56" s="18"/>
      <c r="Z56" s="23" t="s">
        <v>89</v>
      </c>
    </row>
    <row r="57" spans="1:26" ht="25.5" x14ac:dyDescent="0.25">
      <c r="A57" s="10">
        <v>53</v>
      </c>
      <c r="B57" s="18" t="s">
        <v>25</v>
      </c>
      <c r="C57" s="18" t="s">
        <v>26</v>
      </c>
      <c r="D57" s="18">
        <v>1</v>
      </c>
      <c r="E57" s="19" t="s">
        <v>27</v>
      </c>
      <c r="F57" s="18" t="s">
        <v>28</v>
      </c>
      <c r="G57" s="18" t="s">
        <v>29</v>
      </c>
      <c r="H57" s="18" t="s">
        <v>83</v>
      </c>
      <c r="I57" s="18" t="s">
        <v>84</v>
      </c>
      <c r="J57" s="18">
        <v>7611194907</v>
      </c>
      <c r="K57" s="18" t="str">
        <f t="shared" si="5"/>
        <v>Gmina Chorzele</v>
      </c>
      <c r="L57" s="18" t="s">
        <v>262</v>
      </c>
      <c r="M57" s="18" t="s">
        <v>86</v>
      </c>
      <c r="N57" s="19" t="s">
        <v>27</v>
      </c>
      <c r="O57" s="19" t="s">
        <v>28</v>
      </c>
      <c r="P57" s="19">
        <v>133025095</v>
      </c>
      <c r="Q57" s="19" t="s">
        <v>263</v>
      </c>
      <c r="R57" s="19" t="s">
        <v>264</v>
      </c>
      <c r="S57" s="18">
        <v>6</v>
      </c>
      <c r="T57" s="18" t="s">
        <v>42</v>
      </c>
      <c r="U57" s="20"/>
      <c r="V57" s="12">
        <f t="shared" si="3"/>
        <v>416.84999999999997</v>
      </c>
      <c r="W57" s="12">
        <f t="shared" si="4"/>
        <v>774.15000000000009</v>
      </c>
      <c r="X57" s="20">
        <v>1191</v>
      </c>
      <c r="Y57" s="18"/>
      <c r="Z57" s="23" t="s">
        <v>89</v>
      </c>
    </row>
    <row r="58" spans="1:26" ht="25.5" x14ac:dyDescent="0.25">
      <c r="A58" s="10">
        <v>54</v>
      </c>
      <c r="B58" s="18" t="s">
        <v>25</v>
      </c>
      <c r="C58" s="18" t="s">
        <v>26</v>
      </c>
      <c r="D58" s="18">
        <v>1</v>
      </c>
      <c r="E58" s="19" t="s">
        <v>27</v>
      </c>
      <c r="F58" s="18" t="s">
        <v>28</v>
      </c>
      <c r="G58" s="18" t="s">
        <v>29</v>
      </c>
      <c r="H58" s="18" t="s">
        <v>83</v>
      </c>
      <c r="I58" s="18" t="s">
        <v>84</v>
      </c>
      <c r="J58" s="18">
        <v>7611194907</v>
      </c>
      <c r="K58" s="18" t="str">
        <f t="shared" si="5"/>
        <v>Gmina Chorzele</v>
      </c>
      <c r="L58" s="18" t="s">
        <v>265</v>
      </c>
      <c r="M58" s="18" t="s">
        <v>86</v>
      </c>
      <c r="N58" s="19" t="s">
        <v>27</v>
      </c>
      <c r="O58" s="19" t="s">
        <v>28</v>
      </c>
      <c r="P58" s="19">
        <v>133025096</v>
      </c>
      <c r="Q58" s="19" t="s">
        <v>266</v>
      </c>
      <c r="R58" s="19" t="s">
        <v>267</v>
      </c>
      <c r="S58" s="18">
        <v>3</v>
      </c>
      <c r="T58" s="18" t="s">
        <v>42</v>
      </c>
      <c r="U58" s="20"/>
      <c r="V58" s="12">
        <f t="shared" si="3"/>
        <v>311.14999999999998</v>
      </c>
      <c r="W58" s="12">
        <f t="shared" si="4"/>
        <v>577.85</v>
      </c>
      <c r="X58" s="20">
        <v>889</v>
      </c>
      <c r="Y58" s="18"/>
      <c r="Z58" s="23" t="s">
        <v>89</v>
      </c>
    </row>
    <row r="59" spans="1:26" ht="25.5" x14ac:dyDescent="0.25">
      <c r="A59" s="10">
        <v>55</v>
      </c>
      <c r="B59" s="18" t="s">
        <v>25</v>
      </c>
      <c r="C59" s="18" t="s">
        <v>26</v>
      </c>
      <c r="D59" s="18">
        <v>1</v>
      </c>
      <c r="E59" s="19" t="s">
        <v>27</v>
      </c>
      <c r="F59" s="18" t="s">
        <v>28</v>
      </c>
      <c r="G59" s="18" t="s">
        <v>29</v>
      </c>
      <c r="H59" s="18" t="s">
        <v>83</v>
      </c>
      <c r="I59" s="18" t="s">
        <v>84</v>
      </c>
      <c r="J59" s="18">
        <v>7611194907</v>
      </c>
      <c r="K59" s="18" t="str">
        <f t="shared" si="5"/>
        <v>Gmina Chorzele</v>
      </c>
      <c r="L59" s="18" t="s">
        <v>268</v>
      </c>
      <c r="M59" s="18" t="s">
        <v>269</v>
      </c>
      <c r="N59" s="19" t="s">
        <v>27</v>
      </c>
      <c r="O59" s="19" t="s">
        <v>28</v>
      </c>
      <c r="P59" s="19">
        <v>133025097</v>
      </c>
      <c r="Q59" s="19" t="s">
        <v>270</v>
      </c>
      <c r="R59" s="19" t="s">
        <v>271</v>
      </c>
      <c r="S59" s="18">
        <v>1</v>
      </c>
      <c r="T59" s="18" t="s">
        <v>42</v>
      </c>
      <c r="U59" s="20"/>
      <c r="V59" s="12">
        <f t="shared" si="3"/>
        <v>529.19999999999993</v>
      </c>
      <c r="W59" s="12">
        <f t="shared" si="4"/>
        <v>982.80000000000007</v>
      </c>
      <c r="X59" s="20">
        <v>1512</v>
      </c>
      <c r="Y59" s="18"/>
      <c r="Z59" s="23" t="s">
        <v>89</v>
      </c>
    </row>
    <row r="60" spans="1:26" ht="25.5" x14ac:dyDescent="0.25">
      <c r="A60" s="10">
        <v>56</v>
      </c>
      <c r="B60" s="18" t="s">
        <v>25</v>
      </c>
      <c r="C60" s="18" t="s">
        <v>26</v>
      </c>
      <c r="D60" s="18">
        <v>1</v>
      </c>
      <c r="E60" s="19" t="s">
        <v>27</v>
      </c>
      <c r="F60" s="18" t="s">
        <v>28</v>
      </c>
      <c r="G60" s="18" t="s">
        <v>29</v>
      </c>
      <c r="H60" s="18" t="s">
        <v>83</v>
      </c>
      <c r="I60" s="18" t="s">
        <v>84</v>
      </c>
      <c r="J60" s="18">
        <v>7611194907</v>
      </c>
      <c r="K60" s="18" t="str">
        <f t="shared" si="5"/>
        <v>Gmina Chorzele</v>
      </c>
      <c r="L60" s="18" t="s">
        <v>272</v>
      </c>
      <c r="M60" s="18" t="s">
        <v>86</v>
      </c>
      <c r="N60" s="19" t="s">
        <v>27</v>
      </c>
      <c r="O60" s="19" t="s">
        <v>28</v>
      </c>
      <c r="P60" s="19">
        <v>133025098</v>
      </c>
      <c r="Q60" s="19" t="s">
        <v>273</v>
      </c>
      <c r="R60" s="19" t="s">
        <v>274</v>
      </c>
      <c r="S60" s="18">
        <v>0.5</v>
      </c>
      <c r="T60" s="18" t="s">
        <v>42</v>
      </c>
      <c r="U60" s="20"/>
      <c r="V60" s="12">
        <f t="shared" si="3"/>
        <v>69.3</v>
      </c>
      <c r="W60" s="12">
        <f t="shared" si="4"/>
        <v>128.69999999999999</v>
      </c>
      <c r="X60" s="20">
        <v>198</v>
      </c>
      <c r="Y60" s="18"/>
      <c r="Z60" s="23" t="s">
        <v>89</v>
      </c>
    </row>
    <row r="61" spans="1:26" ht="25.5" x14ac:dyDescent="0.25">
      <c r="A61" s="10">
        <v>57</v>
      </c>
      <c r="B61" s="18" t="s">
        <v>25</v>
      </c>
      <c r="C61" s="18" t="s">
        <v>26</v>
      </c>
      <c r="D61" s="18">
        <v>1</v>
      </c>
      <c r="E61" s="19" t="s">
        <v>27</v>
      </c>
      <c r="F61" s="18" t="s">
        <v>28</v>
      </c>
      <c r="G61" s="18" t="s">
        <v>29</v>
      </c>
      <c r="H61" s="18" t="s">
        <v>83</v>
      </c>
      <c r="I61" s="18" t="s">
        <v>84</v>
      </c>
      <c r="J61" s="18">
        <v>7611194907</v>
      </c>
      <c r="K61" s="18" t="str">
        <f t="shared" si="5"/>
        <v>Gmina Chorzele</v>
      </c>
      <c r="L61" s="18" t="s">
        <v>68</v>
      </c>
      <c r="M61" s="18" t="s">
        <v>86</v>
      </c>
      <c r="N61" s="19" t="s">
        <v>47</v>
      </c>
      <c r="O61" s="19" t="s">
        <v>46</v>
      </c>
      <c r="P61" s="19">
        <v>133025099</v>
      </c>
      <c r="Q61" s="19" t="s">
        <v>275</v>
      </c>
      <c r="R61" s="19" t="s">
        <v>276</v>
      </c>
      <c r="S61" s="18">
        <v>7</v>
      </c>
      <c r="T61" s="18" t="s">
        <v>42</v>
      </c>
      <c r="U61" s="20"/>
      <c r="V61" s="12">
        <f t="shared" si="3"/>
        <v>982.09999999999991</v>
      </c>
      <c r="W61" s="12">
        <f t="shared" si="4"/>
        <v>1823.9</v>
      </c>
      <c r="X61" s="20">
        <v>2806</v>
      </c>
      <c r="Y61" s="18"/>
      <c r="Z61" s="23" t="s">
        <v>89</v>
      </c>
    </row>
    <row r="62" spans="1:26" ht="25.5" x14ac:dyDescent="0.25">
      <c r="A62" s="10">
        <v>58</v>
      </c>
      <c r="B62" s="18" t="s">
        <v>25</v>
      </c>
      <c r="C62" s="18" t="s">
        <v>26</v>
      </c>
      <c r="D62" s="18">
        <v>1</v>
      </c>
      <c r="E62" s="19" t="s">
        <v>27</v>
      </c>
      <c r="F62" s="18" t="s">
        <v>28</v>
      </c>
      <c r="G62" s="18" t="s">
        <v>29</v>
      </c>
      <c r="H62" s="18" t="s">
        <v>83</v>
      </c>
      <c r="I62" s="18" t="s">
        <v>84</v>
      </c>
      <c r="J62" s="18">
        <v>7611194907</v>
      </c>
      <c r="K62" s="18" t="str">
        <f t="shared" si="5"/>
        <v>Gmina Chorzele</v>
      </c>
      <c r="L62" s="18" t="s">
        <v>277</v>
      </c>
      <c r="M62" s="18" t="s">
        <v>86</v>
      </c>
      <c r="N62" s="19" t="s">
        <v>27</v>
      </c>
      <c r="O62" s="19" t="s">
        <v>28</v>
      </c>
      <c r="P62" s="19">
        <v>133025100</v>
      </c>
      <c r="Q62" s="19" t="s">
        <v>278</v>
      </c>
      <c r="R62" s="19" t="s">
        <v>279</v>
      </c>
      <c r="S62" s="18">
        <v>3</v>
      </c>
      <c r="T62" s="18" t="s">
        <v>42</v>
      </c>
      <c r="U62" s="20"/>
      <c r="V62" s="12">
        <f t="shared" si="3"/>
        <v>782.25</v>
      </c>
      <c r="W62" s="12">
        <f t="shared" si="4"/>
        <v>1452.75</v>
      </c>
      <c r="X62" s="20">
        <v>2235</v>
      </c>
      <c r="Y62" s="18"/>
      <c r="Z62" s="23" t="s">
        <v>89</v>
      </c>
    </row>
    <row r="63" spans="1:26" ht="25.5" x14ac:dyDescent="0.25">
      <c r="A63" s="10">
        <v>59</v>
      </c>
      <c r="B63" s="18" t="s">
        <v>25</v>
      </c>
      <c r="C63" s="18" t="s">
        <v>26</v>
      </c>
      <c r="D63" s="18">
        <v>1</v>
      </c>
      <c r="E63" s="19" t="s">
        <v>27</v>
      </c>
      <c r="F63" s="18" t="s">
        <v>28</v>
      </c>
      <c r="G63" s="18" t="s">
        <v>29</v>
      </c>
      <c r="H63" s="18" t="s">
        <v>83</v>
      </c>
      <c r="I63" s="18" t="s">
        <v>84</v>
      </c>
      <c r="J63" s="18">
        <v>7611194907</v>
      </c>
      <c r="K63" s="18" t="str">
        <f t="shared" si="5"/>
        <v>Gmina Chorzele</v>
      </c>
      <c r="L63" s="18" t="s">
        <v>280</v>
      </c>
      <c r="M63" s="18" t="s">
        <v>86</v>
      </c>
      <c r="N63" s="19" t="s">
        <v>27</v>
      </c>
      <c r="O63" s="19" t="s">
        <v>28</v>
      </c>
      <c r="P63" s="19">
        <v>133025101</v>
      </c>
      <c r="Q63" s="19" t="s">
        <v>281</v>
      </c>
      <c r="R63" s="19" t="s">
        <v>282</v>
      </c>
      <c r="S63" s="18">
        <v>6</v>
      </c>
      <c r="T63" s="18" t="s">
        <v>42</v>
      </c>
      <c r="U63" s="20"/>
      <c r="V63" s="12">
        <f t="shared" si="3"/>
        <v>674.8</v>
      </c>
      <c r="W63" s="12">
        <f t="shared" si="4"/>
        <v>1253.2</v>
      </c>
      <c r="X63" s="20">
        <v>1928</v>
      </c>
      <c r="Y63" s="18"/>
      <c r="Z63" s="23" t="s">
        <v>89</v>
      </c>
    </row>
    <row r="64" spans="1:26" ht="25.5" x14ac:dyDescent="0.25">
      <c r="A64" s="10">
        <v>60</v>
      </c>
      <c r="B64" s="18" t="s">
        <v>25</v>
      </c>
      <c r="C64" s="18" t="s">
        <v>26</v>
      </c>
      <c r="D64" s="18">
        <v>1</v>
      </c>
      <c r="E64" s="19" t="s">
        <v>27</v>
      </c>
      <c r="F64" s="18" t="s">
        <v>28</v>
      </c>
      <c r="G64" s="18" t="s">
        <v>29</v>
      </c>
      <c r="H64" s="18" t="s">
        <v>83</v>
      </c>
      <c r="I64" s="18" t="s">
        <v>84</v>
      </c>
      <c r="J64" s="18">
        <v>7611194907</v>
      </c>
      <c r="K64" s="18" t="str">
        <f t="shared" si="5"/>
        <v>Gmina Chorzele</v>
      </c>
      <c r="L64" s="18" t="s">
        <v>283</v>
      </c>
      <c r="M64" s="18" t="s">
        <v>86</v>
      </c>
      <c r="N64" s="19" t="s">
        <v>27</v>
      </c>
      <c r="O64" s="19" t="s">
        <v>28</v>
      </c>
      <c r="P64" s="19">
        <v>133025102</v>
      </c>
      <c r="Q64" s="19" t="s">
        <v>284</v>
      </c>
      <c r="R64" s="19" t="s">
        <v>285</v>
      </c>
      <c r="S64" s="18">
        <v>6</v>
      </c>
      <c r="T64" s="18" t="s">
        <v>42</v>
      </c>
      <c r="U64" s="20"/>
      <c r="V64" s="12">
        <f t="shared" si="3"/>
        <v>766.5</v>
      </c>
      <c r="W64" s="12">
        <f t="shared" si="4"/>
        <v>1423.5</v>
      </c>
      <c r="X64" s="20">
        <v>2190</v>
      </c>
      <c r="Y64" s="18"/>
      <c r="Z64" s="23" t="s">
        <v>89</v>
      </c>
    </row>
    <row r="65" spans="1:26" ht="25.5" x14ac:dyDescent="0.25">
      <c r="A65" s="10">
        <v>61</v>
      </c>
      <c r="B65" s="18" t="s">
        <v>25</v>
      </c>
      <c r="C65" s="18" t="s">
        <v>26</v>
      </c>
      <c r="D65" s="18">
        <v>1</v>
      </c>
      <c r="E65" s="19" t="s">
        <v>27</v>
      </c>
      <c r="F65" s="18" t="s">
        <v>28</v>
      </c>
      <c r="G65" s="18" t="s">
        <v>29</v>
      </c>
      <c r="H65" s="18" t="s">
        <v>83</v>
      </c>
      <c r="I65" s="18" t="s">
        <v>84</v>
      </c>
      <c r="J65" s="18">
        <v>7611194907</v>
      </c>
      <c r="K65" s="18" t="str">
        <f t="shared" si="5"/>
        <v>Gmina Chorzele</v>
      </c>
      <c r="L65" s="18" t="s">
        <v>286</v>
      </c>
      <c r="M65" s="18" t="s">
        <v>86</v>
      </c>
      <c r="N65" s="19" t="s">
        <v>27</v>
      </c>
      <c r="O65" s="19" t="s">
        <v>28</v>
      </c>
      <c r="P65" s="19">
        <v>133025103</v>
      </c>
      <c r="Q65" s="19" t="s">
        <v>287</v>
      </c>
      <c r="R65" s="19" t="s">
        <v>288</v>
      </c>
      <c r="S65" s="18">
        <v>6</v>
      </c>
      <c r="T65" s="18" t="s">
        <v>42</v>
      </c>
      <c r="U65" s="20"/>
      <c r="V65" s="12">
        <f t="shared" si="3"/>
        <v>932.4</v>
      </c>
      <c r="W65" s="12">
        <f t="shared" si="4"/>
        <v>1731.6</v>
      </c>
      <c r="X65" s="20">
        <v>2664</v>
      </c>
      <c r="Y65" s="18"/>
      <c r="Z65" s="23" t="s">
        <v>89</v>
      </c>
    </row>
    <row r="66" spans="1:26" ht="25.5" x14ac:dyDescent="0.25">
      <c r="A66" s="10">
        <v>62</v>
      </c>
      <c r="B66" s="18" t="s">
        <v>25</v>
      </c>
      <c r="C66" s="18" t="s">
        <v>26</v>
      </c>
      <c r="D66" s="18">
        <v>1</v>
      </c>
      <c r="E66" s="19" t="s">
        <v>27</v>
      </c>
      <c r="F66" s="18" t="s">
        <v>28</v>
      </c>
      <c r="G66" s="18" t="s">
        <v>29</v>
      </c>
      <c r="H66" s="18" t="s">
        <v>83</v>
      </c>
      <c r="I66" s="18" t="s">
        <v>84</v>
      </c>
      <c r="J66" s="18">
        <v>7611194907</v>
      </c>
      <c r="K66" s="18" t="str">
        <f t="shared" si="5"/>
        <v>Gmina Chorzele</v>
      </c>
      <c r="L66" s="18" t="s">
        <v>289</v>
      </c>
      <c r="M66" s="18" t="s">
        <v>86</v>
      </c>
      <c r="N66" s="19" t="s">
        <v>27</v>
      </c>
      <c r="O66" s="19" t="s">
        <v>28</v>
      </c>
      <c r="P66" s="19">
        <v>133025104</v>
      </c>
      <c r="Q66" s="19" t="s">
        <v>290</v>
      </c>
      <c r="R66" s="19" t="s">
        <v>291</v>
      </c>
      <c r="S66" s="18">
        <v>6</v>
      </c>
      <c r="T66" s="18" t="s">
        <v>42</v>
      </c>
      <c r="U66" s="20"/>
      <c r="V66" s="12">
        <f t="shared" si="3"/>
        <v>356.65</v>
      </c>
      <c r="W66" s="12">
        <f t="shared" si="4"/>
        <v>662.35</v>
      </c>
      <c r="X66" s="20">
        <v>1019</v>
      </c>
      <c r="Y66" s="18"/>
      <c r="Z66" s="23" t="s">
        <v>89</v>
      </c>
    </row>
    <row r="67" spans="1:26" ht="25.5" x14ac:dyDescent="0.25">
      <c r="A67" s="10">
        <v>63</v>
      </c>
      <c r="B67" s="18" t="str">
        <f>B45</f>
        <v>Gmina Chorzele</v>
      </c>
      <c r="C67" s="18" t="s">
        <v>26</v>
      </c>
      <c r="D67" s="18">
        <v>1</v>
      </c>
      <c r="E67" s="19" t="s">
        <v>27</v>
      </c>
      <c r="F67" s="18" t="s">
        <v>28</v>
      </c>
      <c r="G67" s="18" t="s">
        <v>29</v>
      </c>
      <c r="H67" s="18" t="s">
        <v>83</v>
      </c>
      <c r="I67" s="18" t="s">
        <v>84</v>
      </c>
      <c r="J67" s="18">
        <v>7611194907</v>
      </c>
      <c r="K67" s="18" t="str">
        <f t="shared" si="5"/>
        <v>Gmina Chorzele</v>
      </c>
      <c r="L67" s="18" t="s">
        <v>180</v>
      </c>
      <c r="M67" s="18" t="s">
        <v>86</v>
      </c>
      <c r="N67" s="19" t="s">
        <v>27</v>
      </c>
      <c r="O67" s="19" t="s">
        <v>28</v>
      </c>
      <c r="P67" s="19">
        <v>133025105</v>
      </c>
      <c r="Q67" s="19" t="s">
        <v>292</v>
      </c>
      <c r="R67" s="19" t="s">
        <v>293</v>
      </c>
      <c r="S67" s="18">
        <v>6</v>
      </c>
      <c r="T67" s="18" t="s">
        <v>42</v>
      </c>
      <c r="U67" s="20"/>
      <c r="V67" s="12">
        <f t="shared" si="3"/>
        <v>613.54999999999995</v>
      </c>
      <c r="W67" s="12">
        <f t="shared" si="4"/>
        <v>1139.45</v>
      </c>
      <c r="X67" s="20">
        <v>1753</v>
      </c>
      <c r="Y67" s="18"/>
      <c r="Z67" s="23" t="s">
        <v>89</v>
      </c>
    </row>
    <row r="68" spans="1:26" ht="25.5" x14ac:dyDescent="0.25">
      <c r="A68" s="10">
        <v>64</v>
      </c>
      <c r="B68" s="18" t="s">
        <v>25</v>
      </c>
      <c r="C68" s="18" t="s">
        <v>26</v>
      </c>
      <c r="D68" s="18">
        <v>1</v>
      </c>
      <c r="E68" s="19" t="s">
        <v>27</v>
      </c>
      <c r="F68" s="18" t="s">
        <v>28</v>
      </c>
      <c r="G68" s="18" t="s">
        <v>29</v>
      </c>
      <c r="H68" s="18" t="s">
        <v>83</v>
      </c>
      <c r="I68" s="18" t="s">
        <v>84</v>
      </c>
      <c r="J68" s="18">
        <v>7611194907</v>
      </c>
      <c r="K68" s="18" t="str">
        <f t="shared" si="5"/>
        <v>Gmina Chorzele</v>
      </c>
      <c r="L68" s="18" t="s">
        <v>55</v>
      </c>
      <c r="M68" s="18" t="s">
        <v>86</v>
      </c>
      <c r="N68" s="19" t="s">
        <v>27</v>
      </c>
      <c r="O68" s="19" t="s">
        <v>28</v>
      </c>
      <c r="P68" s="19">
        <v>133025106</v>
      </c>
      <c r="Q68" s="19" t="s">
        <v>294</v>
      </c>
      <c r="R68" s="19" t="s">
        <v>295</v>
      </c>
      <c r="S68" s="18">
        <v>6</v>
      </c>
      <c r="T68" s="18" t="s">
        <v>42</v>
      </c>
      <c r="U68" s="20"/>
      <c r="V68" s="12">
        <f t="shared" si="3"/>
        <v>1256.8499999999999</v>
      </c>
      <c r="W68" s="12">
        <f t="shared" si="4"/>
        <v>2334.15</v>
      </c>
      <c r="X68" s="20">
        <v>3591</v>
      </c>
      <c r="Y68" s="18"/>
      <c r="Z68" s="23" t="s">
        <v>89</v>
      </c>
    </row>
    <row r="69" spans="1:26" ht="25.5" x14ac:dyDescent="0.25">
      <c r="A69" s="10">
        <v>65</v>
      </c>
      <c r="B69" s="18" t="s">
        <v>25</v>
      </c>
      <c r="C69" s="18" t="s">
        <v>26</v>
      </c>
      <c r="D69" s="18">
        <v>1</v>
      </c>
      <c r="E69" s="19" t="s">
        <v>27</v>
      </c>
      <c r="F69" s="18" t="s">
        <v>28</v>
      </c>
      <c r="G69" s="18" t="s">
        <v>29</v>
      </c>
      <c r="H69" s="18" t="s">
        <v>83</v>
      </c>
      <c r="I69" s="18" t="s">
        <v>84</v>
      </c>
      <c r="J69" s="18">
        <v>7611194907</v>
      </c>
      <c r="K69" s="18" t="str">
        <f t="shared" si="5"/>
        <v>Gmina Chorzele</v>
      </c>
      <c r="L69" s="18" t="s">
        <v>296</v>
      </c>
      <c r="M69" s="18" t="s">
        <v>297</v>
      </c>
      <c r="N69" s="19" t="s">
        <v>27</v>
      </c>
      <c r="O69" s="19" t="s">
        <v>28</v>
      </c>
      <c r="P69" s="19">
        <v>133025107</v>
      </c>
      <c r="Q69" s="19" t="s">
        <v>298</v>
      </c>
      <c r="R69" s="19" t="s">
        <v>299</v>
      </c>
      <c r="S69" s="18">
        <v>6</v>
      </c>
      <c r="T69" s="18" t="s">
        <v>42</v>
      </c>
      <c r="U69" s="20"/>
      <c r="V69" s="12">
        <f t="shared" ref="V69:V102" si="6">X69*0.35</f>
        <v>703.84999999999991</v>
      </c>
      <c r="W69" s="12">
        <f t="shared" ref="W69:W100" si="7">X69-V69</f>
        <v>1307.1500000000001</v>
      </c>
      <c r="X69" s="20">
        <v>2011</v>
      </c>
      <c r="Y69" s="18"/>
      <c r="Z69" s="23" t="s">
        <v>89</v>
      </c>
    </row>
    <row r="70" spans="1:26" ht="25.5" x14ac:dyDescent="0.25">
      <c r="A70" s="10">
        <v>66</v>
      </c>
      <c r="B70" s="18" t="s">
        <v>25</v>
      </c>
      <c r="C70" s="18" t="s">
        <v>26</v>
      </c>
      <c r="D70" s="18">
        <v>1</v>
      </c>
      <c r="E70" s="19" t="s">
        <v>27</v>
      </c>
      <c r="F70" s="18" t="s">
        <v>28</v>
      </c>
      <c r="G70" s="18" t="s">
        <v>29</v>
      </c>
      <c r="H70" s="18" t="s">
        <v>83</v>
      </c>
      <c r="I70" s="18" t="s">
        <v>84</v>
      </c>
      <c r="J70" s="18">
        <v>7611194907</v>
      </c>
      <c r="K70" s="18" t="str">
        <f t="shared" si="5"/>
        <v>Gmina Chorzele</v>
      </c>
      <c r="L70" s="18" t="s">
        <v>55</v>
      </c>
      <c r="M70" s="18" t="s">
        <v>86</v>
      </c>
      <c r="N70" s="19" t="s">
        <v>27</v>
      </c>
      <c r="O70" s="19" t="s">
        <v>28</v>
      </c>
      <c r="P70" s="19">
        <v>133025108</v>
      </c>
      <c r="Q70" s="19" t="s">
        <v>300</v>
      </c>
      <c r="R70" s="19" t="s">
        <v>301</v>
      </c>
      <c r="S70" s="18">
        <v>6</v>
      </c>
      <c r="T70" s="18" t="s">
        <v>42</v>
      </c>
      <c r="U70" s="20"/>
      <c r="V70" s="12">
        <f t="shared" si="6"/>
        <v>3876.95</v>
      </c>
      <c r="W70" s="12">
        <f t="shared" si="7"/>
        <v>7200.05</v>
      </c>
      <c r="X70" s="20">
        <v>11077</v>
      </c>
      <c r="Y70" s="18"/>
      <c r="Z70" s="23" t="s">
        <v>89</v>
      </c>
    </row>
    <row r="71" spans="1:26" ht="25.5" x14ac:dyDescent="0.25">
      <c r="A71" s="10">
        <v>67</v>
      </c>
      <c r="B71" s="18" t="s">
        <v>25</v>
      </c>
      <c r="C71" s="18" t="s">
        <v>26</v>
      </c>
      <c r="D71" s="18">
        <v>1</v>
      </c>
      <c r="E71" s="19" t="s">
        <v>27</v>
      </c>
      <c r="F71" s="18" t="s">
        <v>28</v>
      </c>
      <c r="G71" s="18" t="s">
        <v>29</v>
      </c>
      <c r="H71" s="18" t="s">
        <v>83</v>
      </c>
      <c r="I71" s="18" t="s">
        <v>84</v>
      </c>
      <c r="J71" s="18">
        <v>7611194907</v>
      </c>
      <c r="K71" s="18" t="str">
        <f t="shared" si="5"/>
        <v>Gmina Chorzele</v>
      </c>
      <c r="L71" s="18" t="s">
        <v>302</v>
      </c>
      <c r="M71" s="18" t="s">
        <v>86</v>
      </c>
      <c r="N71" s="19" t="s">
        <v>47</v>
      </c>
      <c r="O71" s="19" t="s">
        <v>46</v>
      </c>
      <c r="P71" s="19">
        <v>133025109</v>
      </c>
      <c r="Q71" s="19" t="s">
        <v>303</v>
      </c>
      <c r="R71" s="19" t="s">
        <v>304</v>
      </c>
      <c r="S71" s="18">
        <v>7</v>
      </c>
      <c r="T71" s="18" t="s">
        <v>42</v>
      </c>
      <c r="U71" s="20"/>
      <c r="V71" s="12">
        <f t="shared" si="6"/>
        <v>480.54999999999995</v>
      </c>
      <c r="W71" s="12">
        <f t="shared" si="7"/>
        <v>892.45</v>
      </c>
      <c r="X71" s="20">
        <v>1373</v>
      </c>
      <c r="Y71" s="18"/>
      <c r="Z71" s="23" t="s">
        <v>89</v>
      </c>
    </row>
    <row r="72" spans="1:26" ht="25.5" x14ac:dyDescent="0.25">
      <c r="A72" s="10">
        <v>68</v>
      </c>
      <c r="B72" s="18" t="s">
        <v>25</v>
      </c>
      <c r="C72" s="18" t="s">
        <v>26</v>
      </c>
      <c r="D72" s="18">
        <v>1</v>
      </c>
      <c r="E72" s="19" t="s">
        <v>27</v>
      </c>
      <c r="F72" s="18" t="s">
        <v>28</v>
      </c>
      <c r="G72" s="18" t="s">
        <v>29</v>
      </c>
      <c r="H72" s="18" t="s">
        <v>83</v>
      </c>
      <c r="I72" s="18" t="s">
        <v>84</v>
      </c>
      <c r="J72" s="18">
        <v>7611194907</v>
      </c>
      <c r="K72" s="18" t="str">
        <f t="shared" si="5"/>
        <v>Gmina Chorzele</v>
      </c>
      <c r="L72" s="18" t="s">
        <v>296</v>
      </c>
      <c r="M72" s="18" t="s">
        <v>86</v>
      </c>
      <c r="N72" s="19" t="s">
        <v>27</v>
      </c>
      <c r="O72" s="19" t="s">
        <v>28</v>
      </c>
      <c r="P72" s="19">
        <v>133025110</v>
      </c>
      <c r="Q72" s="19" t="s">
        <v>305</v>
      </c>
      <c r="R72" s="19" t="s">
        <v>306</v>
      </c>
      <c r="S72" s="18">
        <v>6</v>
      </c>
      <c r="T72" s="18" t="s">
        <v>42</v>
      </c>
      <c r="U72" s="20"/>
      <c r="V72" s="12">
        <f t="shared" si="6"/>
        <v>615.29999999999995</v>
      </c>
      <c r="W72" s="12">
        <f t="shared" si="7"/>
        <v>1142.7</v>
      </c>
      <c r="X72" s="20">
        <v>1758</v>
      </c>
      <c r="Y72" s="18"/>
      <c r="Z72" s="23" t="s">
        <v>89</v>
      </c>
    </row>
    <row r="73" spans="1:26" ht="25.5" x14ac:dyDescent="0.25">
      <c r="A73" s="10">
        <v>69</v>
      </c>
      <c r="B73" s="18" t="s">
        <v>25</v>
      </c>
      <c r="C73" s="18" t="s">
        <v>26</v>
      </c>
      <c r="D73" s="18">
        <v>1</v>
      </c>
      <c r="E73" s="19" t="s">
        <v>27</v>
      </c>
      <c r="F73" s="18" t="s">
        <v>28</v>
      </c>
      <c r="G73" s="18" t="s">
        <v>29</v>
      </c>
      <c r="H73" s="18" t="s">
        <v>83</v>
      </c>
      <c r="I73" s="18" t="s">
        <v>84</v>
      </c>
      <c r="J73" s="18">
        <v>7611194907</v>
      </c>
      <c r="K73" s="18" t="str">
        <f t="shared" si="5"/>
        <v>Gmina Chorzele</v>
      </c>
      <c r="L73" s="18" t="s">
        <v>245</v>
      </c>
      <c r="M73" s="18" t="s">
        <v>307</v>
      </c>
      <c r="N73" s="19" t="s">
        <v>27</v>
      </c>
      <c r="O73" s="19" t="s">
        <v>28</v>
      </c>
      <c r="P73" s="19">
        <v>133025111</v>
      </c>
      <c r="Q73" s="19" t="s">
        <v>308</v>
      </c>
      <c r="R73" s="19" t="s">
        <v>309</v>
      </c>
      <c r="S73" s="18">
        <v>6</v>
      </c>
      <c r="T73" s="18" t="s">
        <v>42</v>
      </c>
      <c r="U73" s="20"/>
      <c r="V73" s="12">
        <f t="shared" si="6"/>
        <v>908.94999999999993</v>
      </c>
      <c r="W73" s="12">
        <f t="shared" si="7"/>
        <v>1688.0500000000002</v>
      </c>
      <c r="X73" s="20">
        <v>2597</v>
      </c>
      <c r="Y73" s="18"/>
      <c r="Z73" s="23" t="s">
        <v>89</v>
      </c>
    </row>
    <row r="74" spans="1:26" ht="25.5" x14ac:dyDescent="0.25">
      <c r="A74" s="10">
        <v>70</v>
      </c>
      <c r="B74" s="18" t="s">
        <v>25</v>
      </c>
      <c r="C74" s="18" t="s">
        <v>26</v>
      </c>
      <c r="D74" s="18">
        <v>1</v>
      </c>
      <c r="E74" s="19" t="s">
        <v>27</v>
      </c>
      <c r="F74" s="18" t="s">
        <v>28</v>
      </c>
      <c r="G74" s="18" t="s">
        <v>29</v>
      </c>
      <c r="H74" s="18" t="s">
        <v>83</v>
      </c>
      <c r="I74" s="18" t="s">
        <v>84</v>
      </c>
      <c r="J74" s="18">
        <v>7611194907</v>
      </c>
      <c r="K74" s="18" t="str">
        <f t="shared" si="5"/>
        <v>Gmina Chorzele</v>
      </c>
      <c r="L74" s="18" t="s">
        <v>310</v>
      </c>
      <c r="M74" s="18" t="s">
        <v>311</v>
      </c>
      <c r="N74" s="19" t="s">
        <v>27</v>
      </c>
      <c r="O74" s="19" t="s">
        <v>28</v>
      </c>
      <c r="P74" s="19">
        <v>133025112</v>
      </c>
      <c r="Q74" s="19" t="s">
        <v>312</v>
      </c>
      <c r="R74" s="19" t="s">
        <v>313</v>
      </c>
      <c r="S74" s="18">
        <v>6</v>
      </c>
      <c r="T74" s="18" t="s">
        <v>42</v>
      </c>
      <c r="U74" s="20"/>
      <c r="V74" s="12">
        <f t="shared" si="6"/>
        <v>1301.3</v>
      </c>
      <c r="W74" s="12">
        <f t="shared" si="7"/>
        <v>2416.6999999999998</v>
      </c>
      <c r="X74" s="20">
        <v>3718</v>
      </c>
      <c r="Y74" s="18"/>
      <c r="Z74" s="23" t="s">
        <v>89</v>
      </c>
    </row>
    <row r="75" spans="1:26" ht="25.5" x14ac:dyDescent="0.25">
      <c r="A75" s="10">
        <v>71</v>
      </c>
      <c r="B75" s="18" t="s">
        <v>25</v>
      </c>
      <c r="C75" s="18" t="s">
        <v>26</v>
      </c>
      <c r="D75" s="18">
        <v>1</v>
      </c>
      <c r="E75" s="19" t="s">
        <v>27</v>
      </c>
      <c r="F75" s="18" t="s">
        <v>28</v>
      </c>
      <c r="G75" s="18" t="s">
        <v>29</v>
      </c>
      <c r="H75" s="18" t="s">
        <v>83</v>
      </c>
      <c r="I75" s="18" t="s">
        <v>84</v>
      </c>
      <c r="J75" s="18">
        <v>7611194907</v>
      </c>
      <c r="K75" s="18" t="str">
        <f t="shared" si="5"/>
        <v>Gmina Chorzele</v>
      </c>
      <c r="L75" s="18" t="s">
        <v>314</v>
      </c>
      <c r="M75" s="18" t="s">
        <v>86</v>
      </c>
      <c r="N75" s="19" t="s">
        <v>27</v>
      </c>
      <c r="O75" s="19" t="s">
        <v>28</v>
      </c>
      <c r="P75" s="19">
        <v>133025113</v>
      </c>
      <c r="Q75" s="19" t="s">
        <v>315</v>
      </c>
      <c r="R75" s="19" t="s">
        <v>316</v>
      </c>
      <c r="S75" s="18">
        <v>6</v>
      </c>
      <c r="T75" s="18" t="s">
        <v>42</v>
      </c>
      <c r="U75" s="20"/>
      <c r="V75" s="12">
        <f t="shared" si="6"/>
        <v>627.54999999999995</v>
      </c>
      <c r="W75" s="12">
        <f t="shared" si="7"/>
        <v>1165.45</v>
      </c>
      <c r="X75" s="20">
        <v>1793</v>
      </c>
      <c r="Y75" s="18"/>
      <c r="Z75" s="23" t="s">
        <v>89</v>
      </c>
    </row>
    <row r="76" spans="1:26" ht="25.5" x14ac:dyDescent="0.25">
      <c r="A76" s="10">
        <v>72</v>
      </c>
      <c r="B76" s="18" t="s">
        <v>25</v>
      </c>
      <c r="C76" s="18" t="s">
        <v>26</v>
      </c>
      <c r="D76" s="18">
        <v>1</v>
      </c>
      <c r="E76" s="19" t="s">
        <v>27</v>
      </c>
      <c r="F76" s="18" t="s">
        <v>28</v>
      </c>
      <c r="G76" s="18" t="s">
        <v>29</v>
      </c>
      <c r="H76" s="18" t="s">
        <v>83</v>
      </c>
      <c r="I76" s="18" t="s">
        <v>84</v>
      </c>
      <c r="J76" s="18">
        <v>7611194907</v>
      </c>
      <c r="K76" s="18" t="str">
        <f t="shared" ref="K76:K84" si="8">B76</f>
        <v>Gmina Chorzele</v>
      </c>
      <c r="L76" s="18" t="s">
        <v>317</v>
      </c>
      <c r="M76" s="18" t="s">
        <v>86</v>
      </c>
      <c r="N76" s="19" t="s">
        <v>27</v>
      </c>
      <c r="O76" s="19" t="s">
        <v>28</v>
      </c>
      <c r="P76" s="19">
        <v>133025114</v>
      </c>
      <c r="Q76" s="19" t="s">
        <v>318</v>
      </c>
      <c r="R76" s="19" t="s">
        <v>319</v>
      </c>
      <c r="S76" s="18">
        <v>6</v>
      </c>
      <c r="T76" s="18" t="s">
        <v>42</v>
      </c>
      <c r="U76" s="20"/>
      <c r="V76" s="12">
        <f t="shared" si="6"/>
        <v>1965.9499999999998</v>
      </c>
      <c r="W76" s="12">
        <f t="shared" si="7"/>
        <v>3651.05</v>
      </c>
      <c r="X76" s="20">
        <v>5617</v>
      </c>
      <c r="Y76" s="18"/>
      <c r="Z76" s="23" t="s">
        <v>89</v>
      </c>
    </row>
    <row r="77" spans="1:26" ht="25.5" x14ac:dyDescent="0.25">
      <c r="A77" s="10">
        <v>73</v>
      </c>
      <c r="B77" s="18" t="s">
        <v>25</v>
      </c>
      <c r="C77" s="18" t="s">
        <v>26</v>
      </c>
      <c r="D77" s="18">
        <v>1</v>
      </c>
      <c r="E77" s="19" t="s">
        <v>27</v>
      </c>
      <c r="F77" s="18" t="s">
        <v>28</v>
      </c>
      <c r="G77" s="18" t="s">
        <v>29</v>
      </c>
      <c r="H77" s="18" t="s">
        <v>83</v>
      </c>
      <c r="I77" s="18" t="s">
        <v>84</v>
      </c>
      <c r="J77" s="18">
        <v>7611194907</v>
      </c>
      <c r="K77" s="18" t="str">
        <f t="shared" si="8"/>
        <v>Gmina Chorzele</v>
      </c>
      <c r="L77" s="18" t="s">
        <v>320</v>
      </c>
      <c r="M77" s="18" t="s">
        <v>321</v>
      </c>
      <c r="N77" s="19" t="s">
        <v>27</v>
      </c>
      <c r="O77" s="19" t="s">
        <v>28</v>
      </c>
      <c r="P77" s="19">
        <v>133025115</v>
      </c>
      <c r="Q77" s="19" t="s">
        <v>322</v>
      </c>
      <c r="R77" s="19" t="s">
        <v>323</v>
      </c>
      <c r="S77" s="18">
        <v>6</v>
      </c>
      <c r="T77" s="18" t="s">
        <v>42</v>
      </c>
      <c r="U77" s="20"/>
      <c r="V77" s="12">
        <f t="shared" si="6"/>
        <v>1751.75</v>
      </c>
      <c r="W77" s="12">
        <f t="shared" si="7"/>
        <v>3253.25</v>
      </c>
      <c r="X77" s="20">
        <v>5005</v>
      </c>
      <c r="Y77" s="18"/>
      <c r="Z77" s="23" t="s">
        <v>89</v>
      </c>
    </row>
    <row r="78" spans="1:26" ht="25.5" x14ac:dyDescent="0.25">
      <c r="A78" s="10">
        <v>74</v>
      </c>
      <c r="B78" s="18" t="s">
        <v>25</v>
      </c>
      <c r="C78" s="18" t="s">
        <v>26</v>
      </c>
      <c r="D78" s="18">
        <v>1</v>
      </c>
      <c r="E78" s="19" t="s">
        <v>27</v>
      </c>
      <c r="F78" s="18" t="s">
        <v>28</v>
      </c>
      <c r="G78" s="18" t="s">
        <v>29</v>
      </c>
      <c r="H78" s="18" t="s">
        <v>83</v>
      </c>
      <c r="I78" s="18" t="s">
        <v>84</v>
      </c>
      <c r="J78" s="18">
        <v>7611194907</v>
      </c>
      <c r="K78" s="18" t="str">
        <f t="shared" si="8"/>
        <v>Gmina Chorzele</v>
      </c>
      <c r="L78" s="18" t="s">
        <v>168</v>
      </c>
      <c r="M78" s="18" t="s">
        <v>324</v>
      </c>
      <c r="N78" s="19" t="s">
        <v>27</v>
      </c>
      <c r="O78" s="19" t="s">
        <v>28</v>
      </c>
      <c r="P78" s="19">
        <v>133025116</v>
      </c>
      <c r="Q78" s="19" t="s">
        <v>325</v>
      </c>
      <c r="R78" s="19" t="s">
        <v>326</v>
      </c>
      <c r="S78" s="18">
        <v>3</v>
      </c>
      <c r="T78" s="18" t="s">
        <v>42</v>
      </c>
      <c r="U78" s="20"/>
      <c r="V78" s="12">
        <f t="shared" si="6"/>
        <v>216.29999999999998</v>
      </c>
      <c r="W78" s="12">
        <f t="shared" si="7"/>
        <v>401.70000000000005</v>
      </c>
      <c r="X78" s="20">
        <v>618</v>
      </c>
      <c r="Y78" s="18"/>
      <c r="Z78" s="23" t="s">
        <v>89</v>
      </c>
    </row>
    <row r="79" spans="1:26" ht="25.5" x14ac:dyDescent="0.25">
      <c r="A79" s="10">
        <v>75</v>
      </c>
      <c r="B79" s="18" t="s">
        <v>25</v>
      </c>
      <c r="C79" s="18" t="s">
        <v>26</v>
      </c>
      <c r="D79" s="18">
        <v>1</v>
      </c>
      <c r="E79" s="19" t="s">
        <v>27</v>
      </c>
      <c r="F79" s="18" t="s">
        <v>28</v>
      </c>
      <c r="G79" s="18" t="s">
        <v>29</v>
      </c>
      <c r="H79" s="18" t="s">
        <v>83</v>
      </c>
      <c r="I79" s="18" t="s">
        <v>84</v>
      </c>
      <c r="J79" s="18">
        <v>7611194907</v>
      </c>
      <c r="K79" s="18" t="str">
        <f t="shared" si="8"/>
        <v>Gmina Chorzele</v>
      </c>
      <c r="L79" s="18" t="s">
        <v>327</v>
      </c>
      <c r="M79" s="18" t="s">
        <v>86</v>
      </c>
      <c r="N79" s="19" t="s">
        <v>27</v>
      </c>
      <c r="O79" s="19" t="s">
        <v>28</v>
      </c>
      <c r="P79" s="19">
        <v>133025117</v>
      </c>
      <c r="Q79" s="19" t="s">
        <v>328</v>
      </c>
      <c r="R79" s="19" t="s">
        <v>329</v>
      </c>
      <c r="S79" s="18">
        <v>6</v>
      </c>
      <c r="T79" s="18" t="s">
        <v>42</v>
      </c>
      <c r="U79" s="20"/>
      <c r="V79" s="12">
        <f t="shared" si="6"/>
        <v>1554.6999999999998</v>
      </c>
      <c r="W79" s="12">
        <f t="shared" si="7"/>
        <v>2887.3</v>
      </c>
      <c r="X79" s="20">
        <v>4442</v>
      </c>
      <c r="Y79" s="18"/>
      <c r="Z79" s="23" t="s">
        <v>89</v>
      </c>
    </row>
    <row r="80" spans="1:26" ht="25.5" x14ac:dyDescent="0.25">
      <c r="A80" s="10">
        <v>76</v>
      </c>
      <c r="B80" s="18" t="s">
        <v>25</v>
      </c>
      <c r="C80" s="18" t="s">
        <v>26</v>
      </c>
      <c r="D80" s="18">
        <v>1</v>
      </c>
      <c r="E80" s="19" t="s">
        <v>27</v>
      </c>
      <c r="F80" s="18" t="s">
        <v>28</v>
      </c>
      <c r="G80" s="18" t="s">
        <v>29</v>
      </c>
      <c r="H80" s="18" t="s">
        <v>83</v>
      </c>
      <c r="I80" s="18" t="s">
        <v>84</v>
      </c>
      <c r="J80" s="18">
        <v>7611194907</v>
      </c>
      <c r="K80" s="18" t="str">
        <f t="shared" si="8"/>
        <v>Gmina Chorzele</v>
      </c>
      <c r="L80" s="18" t="s">
        <v>237</v>
      </c>
      <c r="M80" s="18" t="s">
        <v>86</v>
      </c>
      <c r="N80" s="19" t="s">
        <v>47</v>
      </c>
      <c r="O80" s="19" t="s">
        <v>46</v>
      </c>
      <c r="P80" s="19">
        <v>133025118</v>
      </c>
      <c r="Q80" s="19" t="s">
        <v>330</v>
      </c>
      <c r="R80" s="19" t="s">
        <v>331</v>
      </c>
      <c r="S80" s="18">
        <v>2</v>
      </c>
      <c r="T80" s="18" t="s">
        <v>42</v>
      </c>
      <c r="U80" s="20"/>
      <c r="V80" s="12">
        <f t="shared" si="6"/>
        <v>402.5</v>
      </c>
      <c r="W80" s="12">
        <f t="shared" si="7"/>
        <v>747.5</v>
      </c>
      <c r="X80" s="20">
        <v>1150</v>
      </c>
      <c r="Y80" s="18"/>
      <c r="Z80" s="23" t="s">
        <v>89</v>
      </c>
    </row>
    <row r="81" spans="1:27" ht="25.5" x14ac:dyDescent="0.25">
      <c r="A81" s="10">
        <v>77</v>
      </c>
      <c r="B81" s="18" t="s">
        <v>25</v>
      </c>
      <c r="C81" s="18" t="s">
        <v>26</v>
      </c>
      <c r="D81" s="18">
        <v>1</v>
      </c>
      <c r="E81" s="19" t="s">
        <v>27</v>
      </c>
      <c r="F81" s="18" t="s">
        <v>28</v>
      </c>
      <c r="G81" s="18" t="s">
        <v>29</v>
      </c>
      <c r="H81" s="18" t="s">
        <v>83</v>
      </c>
      <c r="I81" s="18" t="s">
        <v>84</v>
      </c>
      <c r="J81" s="18">
        <v>7611194907</v>
      </c>
      <c r="K81" s="18" t="str">
        <f t="shared" si="8"/>
        <v>Gmina Chorzele</v>
      </c>
      <c r="L81" s="18" t="s">
        <v>215</v>
      </c>
      <c r="M81" s="18" t="s">
        <v>86</v>
      </c>
      <c r="N81" s="19" t="s">
        <v>27</v>
      </c>
      <c r="O81" s="19" t="s">
        <v>28</v>
      </c>
      <c r="P81" s="19">
        <v>133025120</v>
      </c>
      <c r="Q81" s="19" t="s">
        <v>334</v>
      </c>
      <c r="R81" s="19" t="s">
        <v>335</v>
      </c>
      <c r="S81" s="18">
        <v>2</v>
      </c>
      <c r="T81" s="18" t="s">
        <v>42</v>
      </c>
      <c r="U81" s="20"/>
      <c r="V81" s="12">
        <f t="shared" si="6"/>
        <v>1039.1499999999999</v>
      </c>
      <c r="W81" s="12">
        <f t="shared" si="7"/>
        <v>1929.8500000000001</v>
      </c>
      <c r="X81" s="20">
        <v>2969</v>
      </c>
      <c r="Y81" s="18"/>
      <c r="Z81" s="23" t="s">
        <v>89</v>
      </c>
    </row>
    <row r="82" spans="1:27" ht="25.5" x14ac:dyDescent="0.25">
      <c r="A82" s="10">
        <v>78</v>
      </c>
      <c r="B82" s="18" t="s">
        <v>25</v>
      </c>
      <c r="C82" s="18" t="s">
        <v>26</v>
      </c>
      <c r="D82" s="18">
        <v>1</v>
      </c>
      <c r="E82" s="19" t="s">
        <v>27</v>
      </c>
      <c r="F82" s="18" t="s">
        <v>28</v>
      </c>
      <c r="G82" s="18" t="s">
        <v>29</v>
      </c>
      <c r="H82" s="18" t="s">
        <v>83</v>
      </c>
      <c r="I82" s="18" t="s">
        <v>84</v>
      </c>
      <c r="J82" s="18">
        <v>7611194907</v>
      </c>
      <c r="K82" s="18" t="str">
        <f t="shared" si="8"/>
        <v>Gmina Chorzele</v>
      </c>
      <c r="L82" s="18" t="s">
        <v>190</v>
      </c>
      <c r="M82" s="18" t="s">
        <v>86</v>
      </c>
      <c r="N82" s="19" t="s">
        <v>27</v>
      </c>
      <c r="O82" s="19" t="s">
        <v>28</v>
      </c>
      <c r="P82" s="19">
        <v>133025121</v>
      </c>
      <c r="Q82" s="19" t="s">
        <v>336</v>
      </c>
      <c r="R82" s="19" t="s">
        <v>337</v>
      </c>
      <c r="S82" s="18">
        <v>2</v>
      </c>
      <c r="T82" s="18" t="s">
        <v>42</v>
      </c>
      <c r="U82" s="20"/>
      <c r="V82" s="12">
        <f t="shared" si="6"/>
        <v>169.04999999999998</v>
      </c>
      <c r="W82" s="12">
        <f t="shared" si="7"/>
        <v>313.95000000000005</v>
      </c>
      <c r="X82" s="20">
        <v>483</v>
      </c>
      <c r="Y82" s="18"/>
      <c r="Z82" s="23" t="s">
        <v>89</v>
      </c>
    </row>
    <row r="83" spans="1:27" ht="25.5" x14ac:dyDescent="0.25">
      <c r="A83" s="10">
        <v>79</v>
      </c>
      <c r="B83" s="18" t="s">
        <v>25</v>
      </c>
      <c r="C83" s="18" t="s">
        <v>26</v>
      </c>
      <c r="D83" s="18">
        <v>1</v>
      </c>
      <c r="E83" s="19" t="s">
        <v>27</v>
      </c>
      <c r="F83" s="18" t="s">
        <v>28</v>
      </c>
      <c r="G83" s="18" t="s">
        <v>29</v>
      </c>
      <c r="H83" s="18" t="s">
        <v>83</v>
      </c>
      <c r="I83" s="18" t="s">
        <v>84</v>
      </c>
      <c r="J83" s="18">
        <v>7611194907</v>
      </c>
      <c r="K83" s="18" t="str">
        <f t="shared" si="8"/>
        <v>Gmina Chorzele</v>
      </c>
      <c r="L83" s="18" t="s">
        <v>55</v>
      </c>
      <c r="M83" s="18" t="s">
        <v>86</v>
      </c>
      <c r="N83" s="19" t="s">
        <v>27</v>
      </c>
      <c r="O83" s="19" t="s">
        <v>28</v>
      </c>
      <c r="P83" s="19">
        <v>133025123</v>
      </c>
      <c r="Q83" s="19" t="s">
        <v>340</v>
      </c>
      <c r="R83" s="19" t="s">
        <v>341</v>
      </c>
      <c r="S83" s="18">
        <v>2</v>
      </c>
      <c r="T83" s="18" t="s">
        <v>42</v>
      </c>
      <c r="U83" s="20"/>
      <c r="V83" s="12">
        <f t="shared" si="6"/>
        <v>839.3</v>
      </c>
      <c r="W83" s="12">
        <f t="shared" si="7"/>
        <v>1558.7</v>
      </c>
      <c r="X83" s="20">
        <v>2398</v>
      </c>
      <c r="Y83" s="18"/>
      <c r="Z83" s="23" t="s">
        <v>89</v>
      </c>
    </row>
    <row r="84" spans="1:27" ht="25.5" x14ac:dyDescent="0.25">
      <c r="A84" s="10">
        <v>80</v>
      </c>
      <c r="B84" s="18" t="s">
        <v>25</v>
      </c>
      <c r="C84" s="18" t="s">
        <v>26</v>
      </c>
      <c r="D84" s="18">
        <v>1</v>
      </c>
      <c r="E84" s="19" t="s">
        <v>27</v>
      </c>
      <c r="F84" s="18" t="s">
        <v>28</v>
      </c>
      <c r="G84" s="18" t="s">
        <v>29</v>
      </c>
      <c r="H84" s="18" t="s">
        <v>83</v>
      </c>
      <c r="I84" s="18" t="s">
        <v>84</v>
      </c>
      <c r="J84" s="18">
        <v>7611194907</v>
      </c>
      <c r="K84" s="18" t="str">
        <f t="shared" si="8"/>
        <v>Gmina Chorzele</v>
      </c>
      <c r="L84" s="18" t="s">
        <v>356</v>
      </c>
      <c r="M84" s="18" t="s">
        <v>86</v>
      </c>
      <c r="N84" s="19" t="s">
        <v>27</v>
      </c>
      <c r="O84" s="19" t="s">
        <v>28</v>
      </c>
      <c r="P84" s="19">
        <v>133628052</v>
      </c>
      <c r="Q84" s="19" t="s">
        <v>359</v>
      </c>
      <c r="R84" s="19" t="s">
        <v>360</v>
      </c>
      <c r="S84" s="18">
        <v>6</v>
      </c>
      <c r="T84" s="18" t="s">
        <v>42</v>
      </c>
      <c r="U84" s="20"/>
      <c r="V84" s="12">
        <f t="shared" si="6"/>
        <v>523.25</v>
      </c>
      <c r="W84" s="12">
        <f t="shared" si="7"/>
        <v>971.75</v>
      </c>
      <c r="X84" s="20">
        <v>1495</v>
      </c>
      <c r="Y84" s="18"/>
      <c r="Z84" s="23" t="s">
        <v>89</v>
      </c>
    </row>
    <row r="85" spans="1:27" ht="25.5" x14ac:dyDescent="0.25">
      <c r="A85" s="10">
        <v>81</v>
      </c>
      <c r="B85" s="18" t="s">
        <v>25</v>
      </c>
      <c r="C85" s="18" t="s">
        <v>26</v>
      </c>
      <c r="D85" s="18">
        <v>1</v>
      </c>
      <c r="E85" s="19" t="s">
        <v>27</v>
      </c>
      <c r="F85" s="18" t="s">
        <v>28</v>
      </c>
      <c r="G85" s="18" t="s">
        <v>29</v>
      </c>
      <c r="H85" s="18" t="s">
        <v>83</v>
      </c>
      <c r="I85" s="18" t="s">
        <v>84</v>
      </c>
      <c r="J85" s="18">
        <v>7611194907</v>
      </c>
      <c r="K85" s="18" t="s">
        <v>452</v>
      </c>
      <c r="L85" s="18" t="s">
        <v>453</v>
      </c>
      <c r="M85" s="18">
        <v>1</v>
      </c>
      <c r="N85" s="19" t="s">
        <v>27</v>
      </c>
      <c r="O85" s="19" t="s">
        <v>28</v>
      </c>
      <c r="P85" s="19">
        <v>131327118</v>
      </c>
      <c r="Q85" s="19" t="s">
        <v>454</v>
      </c>
      <c r="R85" s="19" t="s">
        <v>455</v>
      </c>
      <c r="S85" s="18">
        <v>16</v>
      </c>
      <c r="T85" s="18" t="s">
        <v>42</v>
      </c>
      <c r="U85" s="20"/>
      <c r="V85" s="12">
        <f t="shared" si="6"/>
        <v>3572.45</v>
      </c>
      <c r="W85" s="12">
        <f t="shared" si="7"/>
        <v>6634.55</v>
      </c>
      <c r="X85" s="20">
        <v>10207</v>
      </c>
      <c r="Y85" s="18"/>
      <c r="Z85" s="23" t="s">
        <v>456</v>
      </c>
    </row>
    <row r="86" spans="1:27" ht="25.5" x14ac:dyDescent="0.25">
      <c r="A86" s="10">
        <v>82</v>
      </c>
      <c r="B86" s="18" t="s">
        <v>25</v>
      </c>
      <c r="C86" s="18" t="s">
        <v>26</v>
      </c>
      <c r="D86" s="18">
        <v>1</v>
      </c>
      <c r="E86" s="19" t="s">
        <v>27</v>
      </c>
      <c r="F86" s="18" t="s">
        <v>28</v>
      </c>
      <c r="G86" s="18" t="s">
        <v>29</v>
      </c>
      <c r="H86" s="18" t="s">
        <v>83</v>
      </c>
      <c r="I86" s="18" t="s">
        <v>84</v>
      </c>
      <c r="J86" s="18">
        <v>7611194907</v>
      </c>
      <c r="K86" s="18" t="s">
        <v>457</v>
      </c>
      <c r="L86" s="18" t="s">
        <v>296</v>
      </c>
      <c r="M86" s="18">
        <v>50</v>
      </c>
      <c r="N86" s="19" t="s">
        <v>27</v>
      </c>
      <c r="O86" s="19" t="s">
        <v>28</v>
      </c>
      <c r="P86" s="19">
        <v>133621100</v>
      </c>
      <c r="Q86" s="19" t="s">
        <v>458</v>
      </c>
      <c r="R86" s="19" t="s">
        <v>459</v>
      </c>
      <c r="S86" s="18">
        <v>16</v>
      </c>
      <c r="T86" s="18" t="s">
        <v>42</v>
      </c>
      <c r="U86" s="20"/>
      <c r="V86" s="12">
        <f t="shared" si="6"/>
        <v>5353.95</v>
      </c>
      <c r="W86" s="12">
        <f t="shared" si="7"/>
        <v>9943.0499999999993</v>
      </c>
      <c r="X86" s="20">
        <v>15297</v>
      </c>
      <c r="Y86" s="18"/>
      <c r="Z86" s="23" t="s">
        <v>456</v>
      </c>
    </row>
    <row r="87" spans="1:27" ht="25.5" x14ac:dyDescent="0.25">
      <c r="A87" s="10">
        <v>83</v>
      </c>
      <c r="B87" s="18" t="s">
        <v>25</v>
      </c>
      <c r="C87" s="18" t="s">
        <v>26</v>
      </c>
      <c r="D87" s="18">
        <v>1</v>
      </c>
      <c r="E87" s="19" t="s">
        <v>27</v>
      </c>
      <c r="F87" s="18" t="s">
        <v>28</v>
      </c>
      <c r="G87" s="18" t="s">
        <v>29</v>
      </c>
      <c r="H87" s="18" t="s">
        <v>83</v>
      </c>
      <c r="I87" s="18" t="s">
        <v>84</v>
      </c>
      <c r="J87" s="18">
        <v>7611194907</v>
      </c>
      <c r="K87" s="18" t="s">
        <v>465</v>
      </c>
      <c r="L87" s="18" t="s">
        <v>466</v>
      </c>
      <c r="M87" s="18" t="s">
        <v>467</v>
      </c>
      <c r="N87" s="19" t="s">
        <v>47</v>
      </c>
      <c r="O87" s="19" t="s">
        <v>46</v>
      </c>
      <c r="P87" s="19">
        <v>133642065</v>
      </c>
      <c r="Q87" s="19" t="s">
        <v>468</v>
      </c>
      <c r="R87" s="19" t="s">
        <v>469</v>
      </c>
      <c r="S87" s="18">
        <v>10</v>
      </c>
      <c r="T87" s="18" t="s">
        <v>42</v>
      </c>
      <c r="U87" s="20"/>
      <c r="V87" s="12">
        <f t="shared" si="6"/>
        <v>1178.0999999999999</v>
      </c>
      <c r="W87" s="12">
        <f t="shared" si="7"/>
        <v>2187.9</v>
      </c>
      <c r="X87" s="20">
        <v>3366</v>
      </c>
      <c r="Y87" s="18"/>
      <c r="Z87" s="23" t="s">
        <v>456</v>
      </c>
    </row>
    <row r="88" spans="1:27" ht="25.5" x14ac:dyDescent="0.25">
      <c r="A88" s="10">
        <v>84</v>
      </c>
      <c r="B88" s="18" t="s">
        <v>25</v>
      </c>
      <c r="C88" s="18" t="s">
        <v>26</v>
      </c>
      <c r="D88" s="18">
        <v>1</v>
      </c>
      <c r="E88" s="19" t="s">
        <v>27</v>
      </c>
      <c r="F88" s="18" t="s">
        <v>28</v>
      </c>
      <c r="G88" s="18" t="s">
        <v>29</v>
      </c>
      <c r="H88" s="18" t="s">
        <v>83</v>
      </c>
      <c r="I88" s="18" t="s">
        <v>84</v>
      </c>
      <c r="J88" s="18">
        <v>7611194907</v>
      </c>
      <c r="K88" s="18" t="s">
        <v>487</v>
      </c>
      <c r="L88" s="18" t="s">
        <v>320</v>
      </c>
      <c r="M88" s="18" t="s">
        <v>488</v>
      </c>
      <c r="N88" s="19" t="s">
        <v>27</v>
      </c>
      <c r="O88" s="19" t="s">
        <v>28</v>
      </c>
      <c r="P88" s="19">
        <v>133603081</v>
      </c>
      <c r="Q88" s="19" t="s">
        <v>489</v>
      </c>
      <c r="R88" s="19" t="s">
        <v>490</v>
      </c>
      <c r="S88" s="18">
        <v>14</v>
      </c>
      <c r="T88" s="18" t="s">
        <v>42</v>
      </c>
      <c r="U88" s="20"/>
      <c r="V88" s="12">
        <f t="shared" si="6"/>
        <v>673.75</v>
      </c>
      <c r="W88" s="12">
        <f t="shared" si="7"/>
        <v>1251.25</v>
      </c>
      <c r="X88" s="20">
        <v>1925</v>
      </c>
      <c r="Y88" s="18"/>
      <c r="Z88" s="23" t="s">
        <v>456</v>
      </c>
    </row>
    <row r="89" spans="1:27" s="43" customFormat="1" ht="28.15" customHeight="1" x14ac:dyDescent="0.25">
      <c r="A89" s="10">
        <v>85</v>
      </c>
      <c r="B89" s="18" t="s">
        <v>25</v>
      </c>
      <c r="C89" s="18" t="s">
        <v>26</v>
      </c>
      <c r="D89" s="18">
        <v>1</v>
      </c>
      <c r="E89" s="19" t="s">
        <v>27</v>
      </c>
      <c r="F89" s="18" t="s">
        <v>28</v>
      </c>
      <c r="G89" s="18" t="s">
        <v>29</v>
      </c>
      <c r="H89" s="18" t="s">
        <v>83</v>
      </c>
      <c r="I89" s="18" t="s">
        <v>84</v>
      </c>
      <c r="J89" s="18">
        <v>7611194907</v>
      </c>
      <c r="K89" s="18" t="s">
        <v>491</v>
      </c>
      <c r="L89" s="18" t="s">
        <v>90</v>
      </c>
      <c r="M89" s="41" t="s">
        <v>492</v>
      </c>
      <c r="N89" s="19" t="s">
        <v>27</v>
      </c>
      <c r="O89" s="19" t="s">
        <v>28</v>
      </c>
      <c r="P89" s="19">
        <v>131316100</v>
      </c>
      <c r="Q89" s="19" t="s">
        <v>493</v>
      </c>
      <c r="R89" s="19" t="s">
        <v>494</v>
      </c>
      <c r="S89" s="18">
        <v>4</v>
      </c>
      <c r="T89" s="18" t="s">
        <v>42</v>
      </c>
      <c r="U89" s="20"/>
      <c r="V89" s="12">
        <f t="shared" si="6"/>
        <v>717.84999999999991</v>
      </c>
      <c r="W89" s="12">
        <f t="shared" si="7"/>
        <v>1333.15</v>
      </c>
      <c r="X89" s="20">
        <v>2051</v>
      </c>
      <c r="Y89" s="18"/>
      <c r="Z89" s="18" t="s">
        <v>491</v>
      </c>
      <c r="AA89" s="42"/>
    </row>
    <row r="90" spans="1:27" ht="27.6" customHeight="1" x14ac:dyDescent="0.25">
      <c r="A90" s="10">
        <v>86</v>
      </c>
      <c r="B90" s="18" t="s">
        <v>25</v>
      </c>
      <c r="C90" s="18" t="s">
        <v>26</v>
      </c>
      <c r="D90" s="18">
        <v>1</v>
      </c>
      <c r="E90" s="19" t="s">
        <v>27</v>
      </c>
      <c r="F90" s="18" t="s">
        <v>28</v>
      </c>
      <c r="G90" s="18" t="s">
        <v>29</v>
      </c>
      <c r="H90" s="18" t="s">
        <v>83</v>
      </c>
      <c r="I90" s="18" t="s">
        <v>84</v>
      </c>
      <c r="J90" s="18">
        <v>7611194907</v>
      </c>
      <c r="K90" s="18" t="s">
        <v>495</v>
      </c>
      <c r="L90" s="18" t="s">
        <v>90</v>
      </c>
      <c r="M90" s="18">
        <v>1</v>
      </c>
      <c r="N90" s="19" t="s">
        <v>27</v>
      </c>
      <c r="O90" s="19" t="s">
        <v>28</v>
      </c>
      <c r="P90" s="19">
        <v>131316101</v>
      </c>
      <c r="Q90" s="19" t="s">
        <v>496</v>
      </c>
      <c r="R90" s="19" t="s">
        <v>497</v>
      </c>
      <c r="S90" s="18">
        <v>20</v>
      </c>
      <c r="T90" s="18" t="s">
        <v>42</v>
      </c>
      <c r="U90" s="20"/>
      <c r="V90" s="12">
        <f t="shared" si="6"/>
        <v>10894.099999999999</v>
      </c>
      <c r="W90" s="12">
        <f t="shared" si="7"/>
        <v>20231.900000000001</v>
      </c>
      <c r="X90" s="20">
        <v>31126</v>
      </c>
      <c r="Y90" s="18"/>
      <c r="Z90" s="18" t="s">
        <v>495</v>
      </c>
    </row>
    <row r="91" spans="1:27" ht="25.5" x14ac:dyDescent="0.25">
      <c r="A91" s="10">
        <v>87</v>
      </c>
      <c r="B91" s="18" t="s">
        <v>25</v>
      </c>
      <c r="C91" s="18" t="s">
        <v>26</v>
      </c>
      <c r="D91" s="18">
        <v>1</v>
      </c>
      <c r="E91" s="19" t="s">
        <v>27</v>
      </c>
      <c r="F91" s="18" t="s">
        <v>28</v>
      </c>
      <c r="G91" s="18" t="s">
        <v>29</v>
      </c>
      <c r="H91" s="18" t="s">
        <v>83</v>
      </c>
      <c r="I91" s="18" t="s">
        <v>84</v>
      </c>
      <c r="J91" s="18">
        <v>7611194907</v>
      </c>
      <c r="K91" s="18" t="s">
        <v>498</v>
      </c>
      <c r="L91" s="18" t="s">
        <v>125</v>
      </c>
      <c r="M91" s="18">
        <v>1</v>
      </c>
      <c r="N91" s="19" t="s">
        <v>27</v>
      </c>
      <c r="O91" s="19" t="s">
        <v>28</v>
      </c>
      <c r="P91" s="19">
        <v>131306114</v>
      </c>
      <c r="Q91" s="19" t="s">
        <v>499</v>
      </c>
      <c r="R91" s="19" t="s">
        <v>500</v>
      </c>
      <c r="S91" s="18">
        <v>26</v>
      </c>
      <c r="T91" s="18" t="s">
        <v>42</v>
      </c>
      <c r="U91" s="20"/>
      <c r="V91" s="12">
        <f t="shared" si="6"/>
        <v>4504.1499999999996</v>
      </c>
      <c r="W91" s="12">
        <f t="shared" si="7"/>
        <v>8364.85</v>
      </c>
      <c r="X91" s="20">
        <v>12869</v>
      </c>
      <c r="Y91" s="18"/>
      <c r="Z91" s="18" t="s">
        <v>498</v>
      </c>
    </row>
    <row r="92" spans="1:27" ht="27" x14ac:dyDescent="0.25">
      <c r="A92" s="10">
        <v>88</v>
      </c>
      <c r="B92" s="48" t="s">
        <v>25</v>
      </c>
      <c r="C92" s="48" t="s">
        <v>26</v>
      </c>
      <c r="D92" s="48">
        <v>1</v>
      </c>
      <c r="E92" s="49" t="s">
        <v>27</v>
      </c>
      <c r="F92" s="48" t="s">
        <v>28</v>
      </c>
      <c r="G92" s="48" t="s">
        <v>29</v>
      </c>
      <c r="H92" s="18" t="s">
        <v>83</v>
      </c>
      <c r="I92" s="50" t="s">
        <v>84</v>
      </c>
      <c r="J92" s="18">
        <v>7611194907</v>
      </c>
      <c r="K92" s="48" t="s">
        <v>511</v>
      </c>
      <c r="L92" s="48" t="s">
        <v>46</v>
      </c>
      <c r="M92" s="48">
        <v>53</v>
      </c>
      <c r="N92" s="49" t="s">
        <v>27</v>
      </c>
      <c r="O92" s="48" t="s">
        <v>28</v>
      </c>
      <c r="P92" s="48">
        <v>138001161</v>
      </c>
      <c r="Q92" s="51" t="s">
        <v>512</v>
      </c>
      <c r="R92" s="44" t="s">
        <v>513</v>
      </c>
      <c r="S92" s="48">
        <v>17</v>
      </c>
      <c r="T92" s="45" t="s">
        <v>42</v>
      </c>
      <c r="U92" s="46"/>
      <c r="V92" s="12">
        <f t="shared" si="6"/>
        <v>100.1</v>
      </c>
      <c r="W92" s="12">
        <f t="shared" si="7"/>
        <v>185.9</v>
      </c>
      <c r="X92" s="46">
        <v>286</v>
      </c>
      <c r="Y92" s="45"/>
      <c r="Z92" s="53" t="s">
        <v>514</v>
      </c>
    </row>
    <row r="93" spans="1:27" ht="27" x14ac:dyDescent="0.25">
      <c r="A93" s="10">
        <v>89</v>
      </c>
      <c r="B93" s="48" t="s">
        <v>25</v>
      </c>
      <c r="C93" s="48" t="s">
        <v>26</v>
      </c>
      <c r="D93" s="48">
        <v>1</v>
      </c>
      <c r="E93" s="49" t="s">
        <v>27</v>
      </c>
      <c r="F93" s="48" t="s">
        <v>28</v>
      </c>
      <c r="G93" s="48" t="s">
        <v>29</v>
      </c>
      <c r="H93" s="18" t="s">
        <v>83</v>
      </c>
      <c r="I93" s="50" t="s">
        <v>84</v>
      </c>
      <c r="J93" s="18">
        <v>7611194907</v>
      </c>
      <c r="K93" s="48" t="s">
        <v>527</v>
      </c>
      <c r="L93" s="38" t="s">
        <v>204</v>
      </c>
      <c r="M93" s="64" t="s">
        <v>528</v>
      </c>
      <c r="N93" s="19" t="s">
        <v>27</v>
      </c>
      <c r="O93" s="18" t="s">
        <v>28</v>
      </c>
      <c r="P93" s="18">
        <v>138007134</v>
      </c>
      <c r="Q93" s="63" t="s">
        <v>529</v>
      </c>
      <c r="R93" s="48">
        <v>30362253</v>
      </c>
      <c r="S93" s="18">
        <v>16</v>
      </c>
      <c r="T93" s="48" t="s">
        <v>530</v>
      </c>
      <c r="U93" s="57"/>
      <c r="V93" s="12">
        <f t="shared" si="6"/>
        <v>700</v>
      </c>
      <c r="W93" s="12">
        <f t="shared" si="7"/>
        <v>1300</v>
      </c>
      <c r="X93" s="57">
        <v>2000</v>
      </c>
      <c r="Y93" s="48"/>
      <c r="Z93" s="48" t="s">
        <v>427</v>
      </c>
    </row>
    <row r="94" spans="1:27" ht="27" x14ac:dyDescent="0.25">
      <c r="A94" s="10">
        <v>90</v>
      </c>
      <c r="B94" s="48" t="s">
        <v>25</v>
      </c>
      <c r="C94" s="48" t="s">
        <v>26</v>
      </c>
      <c r="D94" s="48">
        <v>1</v>
      </c>
      <c r="E94" s="49" t="s">
        <v>27</v>
      </c>
      <c r="F94" s="48" t="s">
        <v>28</v>
      </c>
      <c r="G94" s="48" t="s">
        <v>29</v>
      </c>
      <c r="H94" s="18" t="s">
        <v>83</v>
      </c>
      <c r="I94" s="50" t="s">
        <v>84</v>
      </c>
      <c r="J94" s="18">
        <v>7611194907</v>
      </c>
      <c r="K94" s="48" t="s">
        <v>534</v>
      </c>
      <c r="L94" s="38" t="s">
        <v>46</v>
      </c>
      <c r="M94" s="69" t="s">
        <v>535</v>
      </c>
      <c r="N94" s="19" t="s">
        <v>27</v>
      </c>
      <c r="O94" s="18" t="s">
        <v>28</v>
      </c>
      <c r="P94" s="70">
        <v>138001161</v>
      </c>
      <c r="Q94" s="49" t="s">
        <v>536</v>
      </c>
      <c r="R94" s="66">
        <v>13814802</v>
      </c>
      <c r="S94" s="38">
        <v>17</v>
      </c>
      <c r="T94" s="66" t="s">
        <v>530</v>
      </c>
      <c r="U94" s="67"/>
      <c r="V94" s="12">
        <f t="shared" si="6"/>
        <v>700</v>
      </c>
      <c r="W94" s="12">
        <f t="shared" si="7"/>
        <v>1300</v>
      </c>
      <c r="X94" s="67">
        <v>2000</v>
      </c>
      <c r="Y94" s="66"/>
      <c r="Z94" s="48" t="s">
        <v>537</v>
      </c>
    </row>
    <row r="95" spans="1:27" ht="25.5" x14ac:dyDescent="0.25">
      <c r="A95" s="10">
        <v>91</v>
      </c>
      <c r="B95" s="72" t="s">
        <v>25</v>
      </c>
      <c r="C95" s="72" t="s">
        <v>26</v>
      </c>
      <c r="D95" s="72">
        <v>1</v>
      </c>
      <c r="E95" s="73" t="s">
        <v>27</v>
      </c>
      <c r="F95" s="72" t="s">
        <v>28</v>
      </c>
      <c r="G95" s="72" t="s">
        <v>29</v>
      </c>
      <c r="H95" s="74" t="s">
        <v>538</v>
      </c>
      <c r="I95" s="72" t="s">
        <v>539</v>
      </c>
      <c r="J95" s="72">
        <v>7611573757</v>
      </c>
      <c r="K95" s="90" t="s">
        <v>591</v>
      </c>
      <c r="L95" s="90" t="s">
        <v>98</v>
      </c>
      <c r="M95" s="90" t="s">
        <v>86</v>
      </c>
      <c r="N95" s="90" t="s">
        <v>27</v>
      </c>
      <c r="O95" s="91" t="s">
        <v>28</v>
      </c>
      <c r="P95" s="91">
        <v>131011151</v>
      </c>
      <c r="Q95" s="73" t="s">
        <v>594</v>
      </c>
      <c r="R95" s="91">
        <v>56401146</v>
      </c>
      <c r="S95" s="75">
        <v>22</v>
      </c>
      <c r="T95" s="72" t="s">
        <v>42</v>
      </c>
      <c r="U95" s="12"/>
      <c r="V95" s="12">
        <f t="shared" si="6"/>
        <v>19250</v>
      </c>
      <c r="W95" s="12">
        <f t="shared" si="7"/>
        <v>35750</v>
      </c>
      <c r="X95" s="92">
        <v>55000</v>
      </c>
      <c r="Y95" s="72"/>
      <c r="Z95" s="72" t="s">
        <v>591</v>
      </c>
      <c r="AA95" s="93"/>
    </row>
    <row r="96" spans="1:27" ht="25.5" x14ac:dyDescent="0.25">
      <c r="A96" s="10">
        <v>92</v>
      </c>
      <c r="B96" s="72" t="s">
        <v>25</v>
      </c>
      <c r="C96" s="72" t="s">
        <v>26</v>
      </c>
      <c r="D96" s="72">
        <v>1</v>
      </c>
      <c r="E96" s="73" t="s">
        <v>27</v>
      </c>
      <c r="F96" s="72" t="s">
        <v>28</v>
      </c>
      <c r="G96" s="72" t="s">
        <v>29</v>
      </c>
      <c r="H96" s="74" t="s">
        <v>538</v>
      </c>
      <c r="I96" s="72" t="s">
        <v>539</v>
      </c>
      <c r="J96" s="72">
        <v>7611573757</v>
      </c>
      <c r="K96" s="90" t="s">
        <v>567</v>
      </c>
      <c r="L96" s="90" t="s">
        <v>317</v>
      </c>
      <c r="M96" s="90" t="s">
        <v>600</v>
      </c>
      <c r="N96" s="90" t="s">
        <v>27</v>
      </c>
      <c r="O96" s="91" t="s">
        <v>28</v>
      </c>
      <c r="P96" s="91">
        <v>133632128</v>
      </c>
      <c r="Q96" s="73" t="s">
        <v>601</v>
      </c>
      <c r="R96" s="91">
        <v>94722359</v>
      </c>
      <c r="S96" s="75">
        <v>11</v>
      </c>
      <c r="T96" s="72" t="s">
        <v>42</v>
      </c>
      <c r="U96" s="92"/>
      <c r="V96" s="12">
        <f t="shared" si="6"/>
        <v>304.5</v>
      </c>
      <c r="W96" s="12">
        <f t="shared" si="7"/>
        <v>565.5</v>
      </c>
      <c r="X96" s="92">
        <v>870</v>
      </c>
      <c r="Y96" s="72"/>
      <c r="Z96" s="72" t="s">
        <v>567</v>
      </c>
      <c r="AA96" s="93"/>
    </row>
    <row r="97" spans="1:27" ht="25.5" x14ac:dyDescent="0.25">
      <c r="A97" s="10">
        <v>93</v>
      </c>
      <c r="B97" s="72" t="s">
        <v>25</v>
      </c>
      <c r="C97" s="72" t="s">
        <v>26</v>
      </c>
      <c r="D97" s="72">
        <v>1</v>
      </c>
      <c r="E97" s="73" t="s">
        <v>27</v>
      </c>
      <c r="F97" s="72" t="s">
        <v>28</v>
      </c>
      <c r="G97" s="72" t="s">
        <v>29</v>
      </c>
      <c r="H97" s="74" t="s">
        <v>538</v>
      </c>
      <c r="I97" s="72" t="s">
        <v>539</v>
      </c>
      <c r="J97" s="72">
        <v>7611573757</v>
      </c>
      <c r="K97" s="90" t="s">
        <v>606</v>
      </c>
      <c r="L97" s="90" t="s">
        <v>317</v>
      </c>
      <c r="M97" s="90" t="s">
        <v>607</v>
      </c>
      <c r="N97" s="90" t="s">
        <v>27</v>
      </c>
      <c r="O97" s="91" t="s">
        <v>28</v>
      </c>
      <c r="P97" s="91">
        <v>133632127</v>
      </c>
      <c r="Q97" s="73" t="s">
        <v>608</v>
      </c>
      <c r="R97" s="91">
        <v>57007366</v>
      </c>
      <c r="S97" s="75">
        <v>17</v>
      </c>
      <c r="T97" s="72" t="s">
        <v>42</v>
      </c>
      <c r="U97" s="92"/>
      <c r="V97" s="12">
        <f t="shared" si="6"/>
        <v>679</v>
      </c>
      <c r="W97" s="12">
        <f t="shared" si="7"/>
        <v>1261</v>
      </c>
      <c r="X97" s="92">
        <v>1940</v>
      </c>
      <c r="Y97" s="72"/>
      <c r="Z97" s="72" t="s">
        <v>606</v>
      </c>
      <c r="AA97" s="93"/>
    </row>
    <row r="98" spans="1:27" ht="27.6" customHeight="1" x14ac:dyDescent="0.25">
      <c r="A98" s="10">
        <v>94</v>
      </c>
      <c r="B98" s="109" t="s">
        <v>25</v>
      </c>
      <c r="C98" s="109" t="s">
        <v>26</v>
      </c>
      <c r="D98" s="109">
        <v>1</v>
      </c>
      <c r="E98" s="110" t="s">
        <v>27</v>
      </c>
      <c r="F98" s="111" t="s">
        <v>28</v>
      </c>
      <c r="G98" s="111" t="s">
        <v>29</v>
      </c>
      <c r="H98" s="111" t="s">
        <v>83</v>
      </c>
      <c r="I98" s="111" t="s">
        <v>628</v>
      </c>
      <c r="J98" s="111">
        <v>7611194907</v>
      </c>
      <c r="K98" s="112" t="s">
        <v>629</v>
      </c>
      <c r="L98" s="112" t="s">
        <v>28</v>
      </c>
      <c r="M98" s="112" t="s">
        <v>630</v>
      </c>
      <c r="N98" s="112" t="s">
        <v>27</v>
      </c>
      <c r="O98" s="113" t="s">
        <v>28</v>
      </c>
      <c r="P98" s="113" t="s">
        <v>631</v>
      </c>
      <c r="Q98" s="114" t="s">
        <v>632</v>
      </c>
      <c r="R98" s="113" t="s">
        <v>633</v>
      </c>
      <c r="S98" s="115">
        <v>10</v>
      </c>
      <c r="T98" s="116" t="s">
        <v>42</v>
      </c>
      <c r="U98" s="117"/>
      <c r="V98" s="12">
        <f t="shared" si="6"/>
        <v>350</v>
      </c>
      <c r="W98" s="12">
        <f t="shared" si="7"/>
        <v>650</v>
      </c>
      <c r="X98" s="117">
        <v>1000</v>
      </c>
      <c r="Y98" s="116"/>
      <c r="Z98" s="118" t="s">
        <v>629</v>
      </c>
      <c r="AA98" s="93"/>
    </row>
    <row r="99" spans="1:27" ht="25.5" x14ac:dyDescent="0.25">
      <c r="A99" s="10">
        <v>95</v>
      </c>
      <c r="B99" s="142" t="s">
        <v>650</v>
      </c>
      <c r="C99" s="142" t="s">
        <v>651</v>
      </c>
      <c r="D99" s="142">
        <v>7</v>
      </c>
      <c r="E99" s="143" t="s">
        <v>27</v>
      </c>
      <c r="F99" s="142" t="s">
        <v>28</v>
      </c>
      <c r="G99" s="142" t="s">
        <v>652</v>
      </c>
      <c r="H99" s="144" t="s">
        <v>653</v>
      </c>
      <c r="I99" s="142" t="s">
        <v>654</v>
      </c>
      <c r="J99" s="144" t="s">
        <v>86</v>
      </c>
      <c r="K99" s="144" t="s">
        <v>653</v>
      </c>
      <c r="L99" s="142" t="s">
        <v>105</v>
      </c>
      <c r="M99" s="142">
        <v>7</v>
      </c>
      <c r="N99" s="143" t="s">
        <v>27</v>
      </c>
      <c r="O99" s="143" t="s">
        <v>28</v>
      </c>
      <c r="P99" s="143">
        <v>131310079</v>
      </c>
      <c r="Q99" s="143" t="s">
        <v>655</v>
      </c>
      <c r="R99" s="143" t="s">
        <v>656</v>
      </c>
      <c r="S99" s="142">
        <v>35</v>
      </c>
      <c r="T99" s="142" t="s">
        <v>42</v>
      </c>
      <c r="U99" s="145"/>
      <c r="V99" s="12">
        <f t="shared" si="6"/>
        <v>1052.0999999999999</v>
      </c>
      <c r="W99" s="12">
        <f t="shared" si="7"/>
        <v>1953.9</v>
      </c>
      <c r="X99" s="145">
        <v>3006</v>
      </c>
      <c r="Y99" s="142"/>
      <c r="Z99" s="142" t="s">
        <v>657</v>
      </c>
    </row>
    <row r="100" spans="1:27" ht="25.5" customHeight="1" x14ac:dyDescent="0.25">
      <c r="A100" s="10">
        <v>96</v>
      </c>
      <c r="B100" s="142" t="s">
        <v>659</v>
      </c>
      <c r="C100" s="142" t="s">
        <v>651</v>
      </c>
      <c r="D100" s="142">
        <v>7</v>
      </c>
      <c r="E100" s="143" t="s">
        <v>27</v>
      </c>
      <c r="F100" s="142" t="s">
        <v>28</v>
      </c>
      <c r="G100" s="142" t="s">
        <v>660</v>
      </c>
      <c r="H100" s="142" t="s">
        <v>661</v>
      </c>
      <c r="I100" s="142" t="s">
        <v>654</v>
      </c>
      <c r="J100" s="151" t="s">
        <v>86</v>
      </c>
      <c r="K100" s="142" t="s">
        <v>661</v>
      </c>
      <c r="L100" s="142" t="s">
        <v>68</v>
      </c>
      <c r="M100" s="142">
        <v>78</v>
      </c>
      <c r="N100" s="143" t="s">
        <v>27</v>
      </c>
      <c r="O100" s="143" t="s">
        <v>28</v>
      </c>
      <c r="P100" s="143">
        <v>133637092</v>
      </c>
      <c r="Q100" s="143" t="s">
        <v>662</v>
      </c>
      <c r="R100" s="143" t="s">
        <v>663</v>
      </c>
      <c r="S100" s="142">
        <v>6</v>
      </c>
      <c r="T100" s="142" t="s">
        <v>42</v>
      </c>
      <c r="U100" s="145"/>
      <c r="V100" s="12">
        <f t="shared" si="6"/>
        <v>1856.3999999999999</v>
      </c>
      <c r="W100" s="12">
        <f t="shared" si="7"/>
        <v>3447.6000000000004</v>
      </c>
      <c r="X100" s="145">
        <v>5304</v>
      </c>
      <c r="Y100" s="142"/>
      <c r="Z100" s="142" t="s">
        <v>664</v>
      </c>
    </row>
    <row r="101" spans="1:27" ht="25.5" customHeight="1" x14ac:dyDescent="0.25">
      <c r="A101" s="10">
        <v>97</v>
      </c>
      <c r="B101" s="142" t="s">
        <v>659</v>
      </c>
      <c r="C101" s="142" t="s">
        <v>651</v>
      </c>
      <c r="D101" s="142">
        <v>7</v>
      </c>
      <c r="E101" s="143" t="s">
        <v>27</v>
      </c>
      <c r="F101" s="142" t="s">
        <v>28</v>
      </c>
      <c r="G101" s="142" t="s">
        <v>660</v>
      </c>
      <c r="H101" s="142" t="s">
        <v>661</v>
      </c>
      <c r="I101" s="142" t="s">
        <v>654</v>
      </c>
      <c r="J101" s="142" t="s">
        <v>86</v>
      </c>
      <c r="K101" s="142" t="s">
        <v>661</v>
      </c>
      <c r="L101" s="142" t="s">
        <v>46</v>
      </c>
      <c r="M101" s="142">
        <v>53</v>
      </c>
      <c r="N101" s="143" t="s">
        <v>27</v>
      </c>
      <c r="O101" s="143" t="s">
        <v>28</v>
      </c>
      <c r="P101" s="143">
        <v>133634152</v>
      </c>
      <c r="Q101" s="143" t="s">
        <v>665</v>
      </c>
      <c r="R101" s="143" t="s">
        <v>666</v>
      </c>
      <c r="S101" s="142">
        <v>4</v>
      </c>
      <c r="T101" s="142" t="s">
        <v>42</v>
      </c>
      <c r="U101" s="145"/>
      <c r="V101" s="12">
        <f t="shared" si="6"/>
        <v>1750</v>
      </c>
      <c r="W101" s="12">
        <f t="shared" ref="W101:W132" si="9">X101-V101</f>
        <v>3250</v>
      </c>
      <c r="X101" s="145">
        <v>5000</v>
      </c>
      <c r="Y101" s="142"/>
      <c r="Z101" s="142" t="s">
        <v>664</v>
      </c>
    </row>
    <row r="102" spans="1:27" ht="25.5" customHeight="1" x14ac:dyDescent="0.25">
      <c r="A102" s="10">
        <v>98</v>
      </c>
      <c r="B102" s="142" t="s">
        <v>659</v>
      </c>
      <c r="C102" s="142" t="s">
        <v>651</v>
      </c>
      <c r="D102" s="142">
        <v>7</v>
      </c>
      <c r="E102" s="143" t="s">
        <v>27</v>
      </c>
      <c r="F102" s="142" t="s">
        <v>28</v>
      </c>
      <c r="G102" s="142" t="s">
        <v>660</v>
      </c>
      <c r="H102" s="142" t="s">
        <v>661</v>
      </c>
      <c r="I102" s="142" t="s">
        <v>654</v>
      </c>
      <c r="J102" s="142" t="s">
        <v>86</v>
      </c>
      <c r="K102" s="142" t="s">
        <v>661</v>
      </c>
      <c r="L102" s="142" t="s">
        <v>39</v>
      </c>
      <c r="M102" s="142">
        <v>10</v>
      </c>
      <c r="N102" s="143" t="s">
        <v>27</v>
      </c>
      <c r="O102" s="143" t="s">
        <v>28</v>
      </c>
      <c r="P102" s="143">
        <v>133607119</v>
      </c>
      <c r="Q102" s="143" t="s">
        <v>667</v>
      </c>
      <c r="R102" s="143" t="s">
        <v>668</v>
      </c>
      <c r="S102" s="142">
        <v>4</v>
      </c>
      <c r="T102" s="142" t="s">
        <v>42</v>
      </c>
      <c r="U102" s="145"/>
      <c r="V102" s="12">
        <f t="shared" si="6"/>
        <v>70</v>
      </c>
      <c r="W102" s="12">
        <f t="shared" si="9"/>
        <v>130</v>
      </c>
      <c r="X102" s="145">
        <v>200</v>
      </c>
      <c r="Y102" s="142"/>
      <c r="Z102" s="142" t="s">
        <v>664</v>
      </c>
    </row>
    <row r="103" spans="1:27" x14ac:dyDescent="0.25">
      <c r="U103" s="134"/>
      <c r="V103" s="134"/>
      <c r="W103" s="134"/>
      <c r="X103" s="134"/>
    </row>
    <row r="104" spans="1:27" ht="24" x14ac:dyDescent="0.25">
      <c r="S104" s="152" t="s">
        <v>17</v>
      </c>
      <c r="U104" s="134"/>
      <c r="V104" s="134"/>
      <c r="W104" s="134"/>
      <c r="X104" s="153" t="s">
        <v>669</v>
      </c>
      <c r="Y104" s="154"/>
    </row>
    <row r="105" spans="1:27" ht="17.25" customHeight="1" x14ac:dyDescent="0.25">
      <c r="S105" s="155">
        <f>SUM(S5:S98,S99,S100:S102)</f>
        <v>805.5</v>
      </c>
      <c r="T105" s="155" t="s">
        <v>670</v>
      </c>
      <c r="U105" s="156">
        <f>SUM(U5:U98,U99,U100:U102)</f>
        <v>0</v>
      </c>
      <c r="V105" s="156">
        <f>SUM(V5:V98,V99,V100:V102)</f>
        <v>202889.74999999997</v>
      </c>
      <c r="W105" s="156">
        <f>SUM(W5:W98,W99,W100:W102)</f>
        <v>376795.25000000006</v>
      </c>
      <c r="X105" s="156">
        <f>SUM(X5:X98,X99,X100:X102)</f>
        <v>579685</v>
      </c>
      <c r="Y105" s="155" t="s">
        <v>671</v>
      </c>
      <c r="Z105" s="157"/>
    </row>
  </sheetData>
  <mergeCells count="3">
    <mergeCell ref="A1:Z1"/>
    <mergeCell ref="A2:Z2"/>
    <mergeCell ref="A3:Z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"/>
  <sheetViews>
    <sheetView topLeftCell="N1" zoomScaleNormal="100" workbookViewId="0">
      <selection activeCell="B13" sqref="B13"/>
    </sheetView>
  </sheetViews>
  <sheetFormatPr defaultColWidth="17.42578125" defaultRowHeight="15" x14ac:dyDescent="0.25"/>
  <cols>
    <col min="1" max="1" width="4.85546875" style="4" customWidth="1"/>
    <col min="2" max="2" width="24.42578125" style="4" customWidth="1"/>
    <col min="3" max="3" width="25.28515625" style="4" customWidth="1"/>
    <col min="4" max="4" width="3" style="4" customWidth="1"/>
    <col min="5" max="5" width="11" style="4" customWidth="1"/>
    <col min="6" max="6" width="8.5703125" style="4" customWidth="1"/>
    <col min="7" max="7" width="13.42578125" style="4" customWidth="1"/>
    <col min="8" max="8" width="34.28515625" style="4" customWidth="1"/>
    <col min="9" max="10" width="29.42578125" style="4" customWidth="1"/>
    <col min="11" max="11" width="34.28515625" style="4" customWidth="1"/>
    <col min="12" max="12" width="21.85546875" style="4" customWidth="1"/>
    <col min="13" max="13" width="12.7109375" style="4" customWidth="1"/>
    <col min="14" max="14" width="11" style="4" customWidth="1"/>
    <col min="15" max="15" width="8.5703125" style="5" customWidth="1"/>
    <col min="16" max="16" width="12.140625" style="5" customWidth="1"/>
    <col min="17" max="17" width="25" style="5" customWidth="1"/>
    <col min="18" max="18" width="18" style="6" customWidth="1"/>
    <col min="19" max="20" width="8.7109375" style="4" customWidth="1"/>
    <col min="21" max="21" width="10.5703125" style="4" customWidth="1"/>
    <col min="22" max="22" width="11.5703125" style="4" customWidth="1"/>
    <col min="23" max="24" width="11.28515625" style="4" customWidth="1"/>
    <col min="25" max="25" width="14.42578125" style="4" customWidth="1"/>
    <col min="26" max="26" width="30.5703125" style="4" customWidth="1"/>
    <col min="27" max="27" width="17.28515625" style="4" customWidth="1"/>
  </cols>
  <sheetData>
    <row r="1" spans="1:27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7" ht="12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7" ht="12" customHeigh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65.849999999999994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spans="1:27" ht="25.5" x14ac:dyDescent="0.25">
      <c r="A5" s="10">
        <v>1</v>
      </c>
      <c r="B5" s="10" t="s">
        <v>25</v>
      </c>
      <c r="C5" s="10" t="s">
        <v>26</v>
      </c>
      <c r="D5" s="10">
        <v>1</v>
      </c>
      <c r="E5" s="11" t="s">
        <v>27</v>
      </c>
      <c r="F5" s="10" t="s">
        <v>28</v>
      </c>
      <c r="G5" s="10" t="s">
        <v>29</v>
      </c>
      <c r="H5" s="10" t="s">
        <v>76</v>
      </c>
      <c r="I5" s="10" t="s">
        <v>77</v>
      </c>
      <c r="J5" s="10">
        <v>7611403535</v>
      </c>
      <c r="K5" s="10" t="s">
        <v>76</v>
      </c>
      <c r="L5" s="10" t="s">
        <v>78</v>
      </c>
      <c r="M5" s="10">
        <v>1</v>
      </c>
      <c r="N5" s="11" t="s">
        <v>27</v>
      </c>
      <c r="O5" s="11" t="s">
        <v>28</v>
      </c>
      <c r="P5" s="11">
        <v>131312100</v>
      </c>
      <c r="Q5" s="14" t="s">
        <v>79</v>
      </c>
      <c r="R5" s="11" t="s">
        <v>80</v>
      </c>
      <c r="S5" s="10">
        <v>55</v>
      </c>
      <c r="T5" s="10" t="s">
        <v>81</v>
      </c>
      <c r="U5" s="12">
        <f>X5</f>
        <v>44900</v>
      </c>
      <c r="V5" s="12"/>
      <c r="W5" s="12"/>
      <c r="X5" s="12">
        <v>44900</v>
      </c>
      <c r="Y5" s="10"/>
      <c r="Z5" s="13" t="s">
        <v>82</v>
      </c>
    </row>
    <row r="6" spans="1:27" ht="25.5" x14ac:dyDescent="0.25">
      <c r="A6" s="10">
        <v>2</v>
      </c>
      <c r="B6" s="72" t="s">
        <v>25</v>
      </c>
      <c r="C6" s="72" t="s">
        <v>26</v>
      </c>
      <c r="D6" s="72">
        <v>1</v>
      </c>
      <c r="E6" s="73" t="s">
        <v>27</v>
      </c>
      <c r="F6" s="72" t="s">
        <v>28</v>
      </c>
      <c r="G6" s="72" t="s">
        <v>29</v>
      </c>
      <c r="H6" s="74" t="s">
        <v>538</v>
      </c>
      <c r="I6" s="72" t="s">
        <v>539</v>
      </c>
      <c r="J6" s="72">
        <v>7611573757</v>
      </c>
      <c r="K6" s="90" t="s">
        <v>556</v>
      </c>
      <c r="L6" s="90" t="s">
        <v>85</v>
      </c>
      <c r="M6" s="90">
        <v>2</v>
      </c>
      <c r="N6" s="90" t="s">
        <v>27</v>
      </c>
      <c r="O6" s="91" t="s">
        <v>28</v>
      </c>
      <c r="P6" s="91">
        <v>130133018</v>
      </c>
      <c r="Q6" s="73" t="s">
        <v>557</v>
      </c>
      <c r="R6" s="91">
        <v>44300195</v>
      </c>
      <c r="S6" s="75">
        <v>80</v>
      </c>
      <c r="T6" s="72" t="s">
        <v>81</v>
      </c>
      <c r="U6" s="12">
        <f>X6</f>
        <v>315000</v>
      </c>
      <c r="V6" s="92"/>
      <c r="W6" s="92"/>
      <c r="X6" s="92">
        <v>315000</v>
      </c>
      <c r="Y6" s="72" t="s">
        <v>673</v>
      </c>
      <c r="Z6" s="33" t="s">
        <v>556</v>
      </c>
      <c r="AA6" s="93"/>
    </row>
    <row r="7" spans="1:27" x14ac:dyDescent="0.25">
      <c r="U7" s="134"/>
      <c r="V7" s="134"/>
      <c r="W7" s="134"/>
      <c r="X7" s="134"/>
    </row>
    <row r="8" spans="1:27" ht="24" x14ac:dyDescent="0.25">
      <c r="S8" s="152" t="s">
        <v>17</v>
      </c>
      <c r="U8" s="134"/>
      <c r="V8" s="134"/>
      <c r="W8" s="134"/>
      <c r="X8" s="153" t="s">
        <v>669</v>
      </c>
      <c r="Y8" s="154"/>
    </row>
    <row r="9" spans="1:27" ht="17.25" customHeight="1" x14ac:dyDescent="0.25">
      <c r="S9" s="155">
        <f>SUM(S5:S8)</f>
        <v>135</v>
      </c>
      <c r="T9" s="155" t="s">
        <v>670</v>
      </c>
      <c r="U9" s="156">
        <f>SUM(U5:U8)</f>
        <v>359900</v>
      </c>
      <c r="V9" s="156">
        <f>SUM(V5:V8)</f>
        <v>0</v>
      </c>
      <c r="W9" s="156">
        <f>SUM(W5:W8)</f>
        <v>0</v>
      </c>
      <c r="X9" s="156">
        <f>SUM(X5:X8)</f>
        <v>359900</v>
      </c>
      <c r="Y9" s="155" t="s">
        <v>671</v>
      </c>
      <c r="Z9" s="157"/>
    </row>
  </sheetData>
  <mergeCells count="3">
    <mergeCell ref="A1:Z1"/>
    <mergeCell ref="A2:Z2"/>
    <mergeCell ref="A3:Z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8"/>
  <sheetViews>
    <sheetView topLeftCell="N1" zoomScaleNormal="100" workbookViewId="0">
      <selection activeCell="C13" sqref="C13"/>
    </sheetView>
  </sheetViews>
  <sheetFormatPr defaultColWidth="17.42578125" defaultRowHeight="15" x14ac:dyDescent="0.25"/>
  <cols>
    <col min="1" max="1" width="4.85546875" style="4" customWidth="1"/>
    <col min="2" max="2" width="24.42578125" style="4" customWidth="1"/>
    <col min="3" max="3" width="25.28515625" style="4" customWidth="1"/>
    <col min="4" max="4" width="3" style="4" customWidth="1"/>
    <col min="5" max="5" width="11" style="4" customWidth="1"/>
    <col min="6" max="6" width="8.5703125" style="4" customWidth="1"/>
    <col min="7" max="7" width="13.42578125" style="4" customWidth="1"/>
    <col min="8" max="8" width="34.28515625" style="4" customWidth="1"/>
    <col min="9" max="10" width="29.42578125" style="4" customWidth="1"/>
    <col min="11" max="11" width="34.28515625" style="4" customWidth="1"/>
    <col min="12" max="12" width="21.85546875" style="4" customWidth="1"/>
    <col min="13" max="13" width="12.7109375" style="4" customWidth="1"/>
    <col min="14" max="14" width="11" style="4" customWidth="1"/>
    <col min="15" max="15" width="8.5703125" style="5" customWidth="1"/>
    <col min="16" max="16" width="12.140625" style="5" customWidth="1"/>
    <col min="17" max="17" width="25" style="5" customWidth="1"/>
    <col min="18" max="18" width="18" style="6" customWidth="1"/>
    <col min="19" max="20" width="8.7109375" style="4" customWidth="1"/>
    <col min="21" max="21" width="10.5703125" style="4" customWidth="1"/>
    <col min="22" max="22" width="11.5703125" style="4" customWidth="1"/>
    <col min="23" max="24" width="11.28515625" style="4" customWidth="1"/>
    <col min="25" max="25" width="14.42578125" style="4" customWidth="1"/>
    <col min="26" max="26" width="30.5703125" style="4" customWidth="1"/>
    <col min="27" max="27" width="17.28515625" style="4" customWidth="1"/>
  </cols>
  <sheetData>
    <row r="1" spans="1:27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7" ht="12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7" ht="12" customHeigh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65.849999999999994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5</v>
      </c>
      <c r="M4" s="7" t="s">
        <v>6</v>
      </c>
      <c r="N4" s="8" t="s">
        <v>7</v>
      </c>
      <c r="O4" s="8" t="s">
        <v>8</v>
      </c>
      <c r="P4" s="8" t="s">
        <v>14</v>
      </c>
      <c r="Q4" s="8" t="s">
        <v>15</v>
      </c>
      <c r="R4" s="8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9" t="s">
        <v>24</v>
      </c>
    </row>
    <row r="5" spans="1:27" ht="25.5" x14ac:dyDescent="0.25">
      <c r="A5" s="10">
        <v>1</v>
      </c>
      <c r="B5" s="72" t="s">
        <v>25</v>
      </c>
      <c r="C5" s="72" t="s">
        <v>26</v>
      </c>
      <c r="D5" s="72">
        <v>1</v>
      </c>
      <c r="E5" s="73" t="s">
        <v>27</v>
      </c>
      <c r="F5" s="72" t="s">
        <v>28</v>
      </c>
      <c r="G5" s="72" t="s">
        <v>29</v>
      </c>
      <c r="H5" s="74" t="s">
        <v>538</v>
      </c>
      <c r="I5" s="72" t="s">
        <v>539</v>
      </c>
      <c r="J5" s="72">
        <v>7611573757</v>
      </c>
      <c r="K5" s="90" t="s">
        <v>581</v>
      </c>
      <c r="L5" s="90" t="s">
        <v>109</v>
      </c>
      <c r="M5" s="90">
        <v>20</v>
      </c>
      <c r="N5" s="90" t="s">
        <v>27</v>
      </c>
      <c r="O5" s="91" t="s">
        <v>28</v>
      </c>
      <c r="P5" s="91">
        <v>132423002</v>
      </c>
      <c r="Q5" s="73" t="s">
        <v>582</v>
      </c>
      <c r="R5" s="91">
        <v>60803933</v>
      </c>
      <c r="S5" s="75">
        <v>195</v>
      </c>
      <c r="T5" s="72" t="s">
        <v>583</v>
      </c>
      <c r="U5" s="12">
        <f>X5</f>
        <v>842000</v>
      </c>
      <c r="V5" s="92"/>
      <c r="W5" s="92"/>
      <c r="X5" s="92">
        <v>842000</v>
      </c>
      <c r="Y5" s="72"/>
      <c r="Z5" s="72" t="s">
        <v>581</v>
      </c>
      <c r="AA5" s="93"/>
    </row>
    <row r="6" spans="1:27" x14ac:dyDescent="0.25">
      <c r="U6" s="134"/>
      <c r="V6" s="134"/>
      <c r="W6" s="134"/>
      <c r="X6" s="134"/>
    </row>
    <row r="7" spans="1:27" ht="24" x14ac:dyDescent="0.25">
      <c r="S7" s="152" t="s">
        <v>17</v>
      </c>
      <c r="U7" s="134"/>
      <c r="V7" s="134"/>
      <c r="W7" s="134"/>
      <c r="X7" s="153" t="s">
        <v>669</v>
      </c>
      <c r="Y7" s="154"/>
    </row>
    <row r="8" spans="1:27" ht="17.25" customHeight="1" x14ac:dyDescent="0.25">
      <c r="S8" s="155">
        <f>S5</f>
        <v>195</v>
      </c>
      <c r="T8" s="155" t="s">
        <v>670</v>
      </c>
      <c r="U8" s="156">
        <f>U5</f>
        <v>842000</v>
      </c>
      <c r="V8" s="156">
        <f>V5</f>
        <v>0</v>
      </c>
      <c r="W8" s="156">
        <f>W5</f>
        <v>0</v>
      </c>
      <c r="X8" s="156">
        <f>X5</f>
        <v>842000</v>
      </c>
      <c r="Y8" s="155" t="s">
        <v>671</v>
      </c>
      <c r="Z8" s="157"/>
    </row>
  </sheetData>
  <mergeCells count="3">
    <mergeCell ref="A1:Z1"/>
    <mergeCell ref="A2:Z2"/>
    <mergeCell ref="A3:Z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9"/>
  <sheetViews>
    <sheetView zoomScaleNormal="100" workbookViewId="0">
      <selection activeCell="S4" sqref="S4"/>
    </sheetView>
  </sheetViews>
  <sheetFormatPr defaultColWidth="8.5703125" defaultRowHeight="15" x14ac:dyDescent="0.25"/>
  <cols>
    <col min="1" max="9" width="13.7109375" customWidth="1"/>
    <col min="10" max="10" width="13.7109375" style="158" customWidth="1"/>
    <col min="11" max="19" width="8.5703125" style="158"/>
  </cols>
  <sheetData>
    <row r="1" spans="1:1024" s="170" customFormat="1" ht="70.7" customHeight="1" x14ac:dyDescent="0.25">
      <c r="A1" s="159"/>
      <c r="B1" s="160" t="s">
        <v>674</v>
      </c>
      <c r="C1" s="161" t="s">
        <v>675</v>
      </c>
      <c r="D1" s="162" t="s">
        <v>676</v>
      </c>
      <c r="E1" s="163" t="s">
        <v>677</v>
      </c>
      <c r="F1" s="164" t="s">
        <v>678</v>
      </c>
      <c r="G1" s="165" t="s">
        <v>679</v>
      </c>
      <c r="H1" s="166" t="s">
        <v>680</v>
      </c>
      <c r="I1" s="167" t="s">
        <v>681</v>
      </c>
      <c r="J1" s="168" t="s">
        <v>682</v>
      </c>
      <c r="K1" s="169" t="s">
        <v>683</v>
      </c>
      <c r="L1" s="169" t="s">
        <v>684</v>
      </c>
      <c r="M1" s="169" t="s">
        <v>685</v>
      </c>
      <c r="N1" s="169" t="s">
        <v>686</v>
      </c>
      <c r="O1" s="169" t="s">
        <v>687</v>
      </c>
      <c r="P1" s="169" t="s">
        <v>688</v>
      </c>
      <c r="Q1" s="169" t="s">
        <v>689</v>
      </c>
      <c r="R1" s="169" t="s">
        <v>690</v>
      </c>
      <c r="S1" s="169" t="s">
        <v>691</v>
      </c>
      <c r="AMF1"/>
      <c r="AMG1"/>
      <c r="AMH1"/>
      <c r="AMI1"/>
      <c r="AMJ1"/>
    </row>
    <row r="2" spans="1:1024" x14ac:dyDescent="0.25">
      <c r="A2" s="171" t="s">
        <v>35</v>
      </c>
      <c r="B2" s="172">
        <f>'C11'!S63</f>
        <v>577.5</v>
      </c>
      <c r="C2" s="173">
        <f>B2*12</f>
        <v>6930</v>
      </c>
      <c r="D2" s="174">
        <f>'C11'!A60</f>
        <v>56</v>
      </c>
      <c r="E2" s="175">
        <f>D2*12</f>
        <v>672</v>
      </c>
      <c r="F2" s="176">
        <f>'C11'!X63</f>
        <v>441870</v>
      </c>
      <c r="G2" s="177">
        <f>'C11'!U63</f>
        <v>441870</v>
      </c>
      <c r="H2" s="178">
        <v>0</v>
      </c>
      <c r="I2" s="179">
        <v>0</v>
      </c>
      <c r="J2" s="180">
        <v>279526</v>
      </c>
      <c r="K2" s="181">
        <f>SUM(L2:O2)</f>
        <v>48</v>
      </c>
      <c r="L2" s="181">
        <v>18</v>
      </c>
      <c r="M2" s="182">
        <v>14</v>
      </c>
      <c r="N2" s="182">
        <v>9</v>
      </c>
      <c r="O2" s="182">
        <v>7</v>
      </c>
      <c r="P2" s="182">
        <f t="shared" ref="P2:S4" si="0">L2*12</f>
        <v>216</v>
      </c>
      <c r="Q2" s="182">
        <f t="shared" si="0"/>
        <v>168</v>
      </c>
      <c r="R2" s="182">
        <f t="shared" si="0"/>
        <v>108</v>
      </c>
      <c r="S2" s="182">
        <f t="shared" si="0"/>
        <v>84</v>
      </c>
    </row>
    <row r="3" spans="1:1024" x14ac:dyDescent="0.25">
      <c r="A3" s="183" t="s">
        <v>139</v>
      </c>
      <c r="B3" s="172">
        <v>37</v>
      </c>
      <c r="C3" s="173">
        <f>B3*12</f>
        <v>444</v>
      </c>
      <c r="D3" s="174">
        <v>27</v>
      </c>
      <c r="E3" s="184">
        <f>D3*12</f>
        <v>324</v>
      </c>
      <c r="F3" s="185">
        <v>15242</v>
      </c>
      <c r="G3" s="186">
        <v>15242</v>
      </c>
      <c r="H3" s="187">
        <v>0</v>
      </c>
      <c r="I3" s="188">
        <v>0</v>
      </c>
      <c r="J3" s="180">
        <v>0</v>
      </c>
      <c r="K3" s="181">
        <f>SUM(L3:O3)</f>
        <v>27</v>
      </c>
      <c r="L3" s="181">
        <v>12</v>
      </c>
      <c r="M3" s="182">
        <v>15</v>
      </c>
      <c r="N3" s="182"/>
      <c r="O3" s="182"/>
      <c r="P3" s="182">
        <f t="shared" si="0"/>
        <v>144</v>
      </c>
      <c r="Q3" s="182">
        <f t="shared" si="0"/>
        <v>180</v>
      </c>
      <c r="R3" s="182">
        <f t="shared" si="0"/>
        <v>0</v>
      </c>
      <c r="S3" s="182">
        <f t="shared" si="0"/>
        <v>0</v>
      </c>
    </row>
    <row r="4" spans="1:1024" x14ac:dyDescent="0.25">
      <c r="A4" s="183" t="s">
        <v>42</v>
      </c>
      <c r="B4" s="172">
        <v>805.5</v>
      </c>
      <c r="C4" s="173">
        <f>B4*12</f>
        <v>9666</v>
      </c>
      <c r="D4" s="174">
        <v>98</v>
      </c>
      <c r="E4" s="184">
        <f>D4*12</f>
        <v>1176</v>
      </c>
      <c r="F4" s="189">
        <v>579685</v>
      </c>
      <c r="G4" s="190">
        <v>0</v>
      </c>
      <c r="H4" s="191">
        <v>202889.75</v>
      </c>
      <c r="I4" s="192">
        <v>376795.25</v>
      </c>
      <c r="J4" s="180">
        <v>136475</v>
      </c>
      <c r="K4" s="181">
        <f>SUM(L4:O4)</f>
        <v>86</v>
      </c>
      <c r="L4" s="181">
        <v>3</v>
      </c>
      <c r="M4" s="182">
        <v>18</v>
      </c>
      <c r="N4" s="182">
        <v>25</v>
      </c>
      <c r="O4" s="182">
        <v>40</v>
      </c>
      <c r="P4" s="182">
        <f t="shared" si="0"/>
        <v>36</v>
      </c>
      <c r="Q4" s="182">
        <f t="shared" si="0"/>
        <v>216</v>
      </c>
      <c r="R4" s="182">
        <f t="shared" si="0"/>
        <v>300</v>
      </c>
      <c r="S4" s="182">
        <f t="shared" si="0"/>
        <v>480</v>
      </c>
    </row>
    <row r="5" spans="1:1024" x14ac:dyDescent="0.25">
      <c r="A5" s="183" t="s">
        <v>81</v>
      </c>
      <c r="B5" s="172">
        <f>'C21'!S9</f>
        <v>135</v>
      </c>
      <c r="C5" s="173">
        <f>B5*12</f>
        <v>1620</v>
      </c>
      <c r="D5" s="174">
        <f>'C21'!A6</f>
        <v>2</v>
      </c>
      <c r="E5" s="184">
        <f>D5*12</f>
        <v>24</v>
      </c>
      <c r="F5" s="189">
        <f>'C21'!X9</f>
        <v>359900</v>
      </c>
      <c r="G5" s="190">
        <f>'C21'!U9</f>
        <v>359900</v>
      </c>
      <c r="H5" s="187">
        <v>0</v>
      </c>
      <c r="I5" s="188">
        <v>0</v>
      </c>
      <c r="J5" s="193">
        <f>F5*0.7</f>
        <v>251929.99999999997</v>
      </c>
      <c r="K5" s="155"/>
      <c r="L5" s="155"/>
    </row>
    <row r="6" spans="1:1024" x14ac:dyDescent="0.25">
      <c r="A6" s="194" t="s">
        <v>583</v>
      </c>
      <c r="B6" s="172">
        <f>'B21'!S8</f>
        <v>195</v>
      </c>
      <c r="C6" s="195">
        <f>B6*12</f>
        <v>2340</v>
      </c>
      <c r="D6" s="174">
        <f>'B21'!A5</f>
        <v>1</v>
      </c>
      <c r="E6" s="196">
        <f>D6*12</f>
        <v>12</v>
      </c>
      <c r="F6" s="197">
        <f>'B21'!X8</f>
        <v>842000</v>
      </c>
      <c r="G6" s="198">
        <f>'B21'!U8</f>
        <v>842000</v>
      </c>
      <c r="H6" s="199">
        <v>0</v>
      </c>
      <c r="I6" s="188">
        <v>0</v>
      </c>
      <c r="J6" s="193">
        <f>F6*0.7</f>
        <v>589400</v>
      </c>
      <c r="K6" s="155"/>
      <c r="L6" s="155"/>
    </row>
    <row r="7" spans="1:1024" s="170" customFormat="1" x14ac:dyDescent="0.25">
      <c r="A7" s="200" t="s">
        <v>669</v>
      </c>
      <c r="B7" s="201">
        <f t="shared" ref="B7:J7" si="1">SUM(B2:B6)</f>
        <v>1750</v>
      </c>
      <c r="C7" s="201">
        <f t="shared" si="1"/>
        <v>21000</v>
      </c>
      <c r="D7" s="202">
        <f t="shared" si="1"/>
        <v>184</v>
      </c>
      <c r="E7" s="202">
        <f t="shared" si="1"/>
        <v>2208</v>
      </c>
      <c r="F7" s="203">
        <f t="shared" si="1"/>
        <v>2238697</v>
      </c>
      <c r="G7" s="204">
        <f t="shared" si="1"/>
        <v>1659012</v>
      </c>
      <c r="H7" s="204">
        <f t="shared" si="1"/>
        <v>202889.75</v>
      </c>
      <c r="I7" s="204">
        <f t="shared" si="1"/>
        <v>376795.25</v>
      </c>
      <c r="J7" s="205">
        <f t="shared" si="1"/>
        <v>1257331</v>
      </c>
      <c r="K7" s="206"/>
      <c r="L7" s="206"/>
      <c r="M7" s="207"/>
      <c r="N7" s="207"/>
      <c r="O7" s="207"/>
      <c r="P7" s="207"/>
      <c r="Q7" s="207"/>
      <c r="R7" s="207"/>
      <c r="S7" s="207"/>
      <c r="AMF7"/>
      <c r="AMG7"/>
      <c r="AMH7"/>
      <c r="AMI7"/>
      <c r="AMJ7"/>
    </row>
    <row r="8" spans="1:1024" x14ac:dyDescent="0.25">
      <c r="G8" s="208"/>
    </row>
    <row r="9" spans="1:1024" x14ac:dyDescent="0.25">
      <c r="H9" s="208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razem PPE</vt:lpstr>
      <vt:lpstr>C11</vt:lpstr>
      <vt:lpstr>C11o</vt:lpstr>
      <vt:lpstr>C12A</vt:lpstr>
      <vt:lpstr>C21</vt:lpstr>
      <vt:lpstr>B21</vt:lpstr>
      <vt:lpstr>moc i zużycie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Izabela Purzycka</dc:creator>
  <dc:description/>
  <cp:lastModifiedBy>UMIG Chorzele</cp:lastModifiedBy>
  <cp:revision>17</cp:revision>
  <cp:lastPrinted>2025-07-18T11:34:58Z</cp:lastPrinted>
  <dcterms:created xsi:type="dcterms:W3CDTF">2021-09-27T08:09:34Z</dcterms:created>
  <dcterms:modified xsi:type="dcterms:W3CDTF">2026-10-02T07:14:23Z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